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1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<sst xmlns="http://schemas.openxmlformats.org/spreadsheetml/2006/main" count="115" uniqueCount="68">
  <si>
    <t>I.D.A. – SERALI</t>
  </si>
  <si>
    <t>Corsi finalizzati al conseguimento del titolo di studio</t>
  </si>
  <si>
    <t>Convenzioni, accordi, protocolli</t>
  </si>
  <si>
    <t>Reti</t>
  </si>
  <si>
    <t>Residui</t>
  </si>
  <si>
    <t>Quota fissa</t>
  </si>
  <si>
    <t>Quota variabile</t>
  </si>
  <si>
    <t>TOTALE</t>
  </si>
  <si>
    <t>Tipologia di diploma</t>
  </si>
  <si>
    <t>Presso la sede</t>
  </si>
  <si>
    <t>n. corsi</t>
  </si>
  <si>
    <t>n. allievi</t>
  </si>
  <si>
    <t>SÌ</t>
  </si>
  <si>
    <t>//</t>
  </si>
  <si>
    <t>Operatore/
Tecnico della Gestione Aziendale- geometra</t>
  </si>
  <si>
    <r>
      <t xml:space="preserve"> </t>
    </r>
    <r>
      <rPr>
        <sz val="10"/>
        <rFont val="Times New Roman"/>
        <family val="1"/>
      </rPr>
      <t>Arte della stampa, decoraione pittorica, dec. Plastica, moda e costume</t>
    </r>
  </si>
  <si>
    <t>Elettrotecnica e automazione</t>
  </si>
  <si>
    <t>Indirizzo amministrat.
SIRIO</t>
  </si>
  <si>
    <r>
      <t xml:space="preserve">ITIS </t>
    </r>
    <r>
      <rPr>
        <i/>
        <sz val="10"/>
        <rFont val="Times New Roman"/>
        <family val="1"/>
      </rPr>
      <t>A. Volta, ITC V. Emanuele II</t>
    </r>
  </si>
  <si>
    <r>
      <t xml:space="preserve">ITC </t>
    </r>
    <r>
      <rPr>
        <i/>
        <sz val="10"/>
        <rFont val="Times New Roman"/>
        <family val="1"/>
      </rPr>
      <t>A. Capitini itiS Volta</t>
    </r>
  </si>
  <si>
    <r>
      <t xml:space="preserve"> </t>
    </r>
    <r>
      <rPr>
        <sz val="10"/>
        <rFont val="Times New Roman"/>
        <family val="1"/>
      </rPr>
      <t>Indirizzo giuridico economico aziendale SIRIO</t>
    </r>
  </si>
  <si>
    <t>Operatore/Tecnico Gestione Aziendale- Industrie meccaniche</t>
  </si>
  <si>
    <t>Tecnico industrie elettroniche- meccaniche</t>
  </si>
  <si>
    <t xml:space="preserve"> Arte metalli e oreficeria, fotografia artistica, sezione carceri scenotecnica</t>
  </si>
  <si>
    <r>
      <t xml:space="preserve"> </t>
    </r>
    <r>
      <rPr>
        <sz val="10"/>
        <rFont val="Times New Roman"/>
        <family val="1"/>
      </rPr>
      <t>Indirizzo giuridico economico aziendale geometra</t>
    </r>
  </si>
  <si>
    <t>SI</t>
  </si>
  <si>
    <t>Operatore agro-ambientale
IPSIA
ITI</t>
  </si>
  <si>
    <t>Operatore della Gestione Aziendale/ Tecnico gestione aziendale</t>
  </si>
  <si>
    <t>CTP_ Altri istituti- CFP Bufalini- Comune</t>
  </si>
  <si>
    <r>
      <t xml:space="preserve"> </t>
    </r>
    <r>
      <rPr>
        <sz val="10"/>
        <rFont val="Times New Roman"/>
        <family val="1"/>
      </rPr>
      <t>Arte della ceramica, moda e costume</t>
    </r>
  </si>
  <si>
    <r>
      <t xml:space="preserve">  </t>
    </r>
    <r>
      <rPr>
        <sz val="10"/>
        <rFont val="Times New Roman"/>
        <family val="1"/>
      </rPr>
      <t>Tecnico delle industrie elettroniche</t>
    </r>
  </si>
  <si>
    <t>Operatore elettrico
Operatore economico aziendale</t>
  </si>
  <si>
    <r>
      <t xml:space="preserve"> </t>
    </r>
    <r>
      <rPr>
        <sz val="10"/>
        <rFont val="Times New Roman"/>
        <family val="1"/>
      </rPr>
      <t>Operatore servizi ristorazione</t>
    </r>
  </si>
  <si>
    <r>
      <t xml:space="preserve"> </t>
    </r>
    <r>
      <rPr>
        <sz val="10"/>
        <rFont val="Times New Roman"/>
        <family val="1"/>
      </rPr>
      <t>Elettrotecnica ed automazione</t>
    </r>
  </si>
  <si>
    <t>Confindustria Terni
CTP UNI PG</t>
  </si>
  <si>
    <r>
      <t xml:space="preserve">  </t>
    </r>
    <r>
      <rPr>
        <sz val="10"/>
        <rFont val="Times New Roman"/>
        <family val="1"/>
      </rPr>
      <t>Operatore/
Tecnico dell’abbigliamento e della moda</t>
    </r>
  </si>
  <si>
    <t>coefficiente 
per allievo</t>
  </si>
  <si>
    <t>quota fissa 
per istituto</t>
  </si>
  <si>
    <t>50% fondi</t>
  </si>
  <si>
    <t>Istituzioni
scolastiche</t>
  </si>
  <si>
    <t>riparto fondi a.s.2008/2009</t>
  </si>
  <si>
    <r>
      <t xml:space="preserve">1. IIS </t>
    </r>
    <r>
      <rPr>
        <i/>
        <sz val="12"/>
        <rFont val="Times New Roman"/>
        <family val="1"/>
      </rPr>
      <t>Pascal-Di Cambio</t>
    </r>
    <r>
      <rPr>
        <sz val="12"/>
        <rFont val="Times New Roman"/>
        <family val="1"/>
      </rPr>
      <t xml:space="preserve">   Perugia</t>
    </r>
  </si>
  <si>
    <r>
      <t>2.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ISA </t>
    </r>
    <r>
      <rPr>
        <i/>
        <sz val="12"/>
        <rFont val="Times New Roman"/>
        <family val="1"/>
      </rPr>
      <t>B. Di Betto</t>
    </r>
    <r>
      <rPr>
        <sz val="12"/>
        <rFont val="Times New Roman"/>
        <family val="1"/>
      </rPr>
      <t xml:space="preserve">     Perugia</t>
    </r>
  </si>
  <si>
    <r>
      <t>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ITCT </t>
    </r>
    <r>
      <rPr>
        <i/>
        <sz val="12"/>
        <rFont val="Times New Roman"/>
        <family val="1"/>
      </rPr>
      <t>F. Scarpellini</t>
    </r>
    <r>
      <rPr>
        <sz val="12"/>
        <rFont val="Times New Roman"/>
        <family val="1"/>
      </rPr>
      <t xml:space="preserve"> Foligno</t>
    </r>
  </si>
  <si>
    <r>
      <t xml:space="preserve">7.IIS </t>
    </r>
    <r>
      <rPr>
        <i/>
        <sz val="12"/>
        <rFont val="Times New Roman"/>
        <family val="1"/>
      </rPr>
      <t xml:space="preserve">L.Salvatorelli </t>
    </r>
    <r>
      <rPr>
        <sz val="12"/>
        <rFont val="Times New Roman"/>
        <family val="1"/>
      </rPr>
      <t>Marsciano</t>
    </r>
  </si>
  <si>
    <r>
      <t>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IIS                            Spoleto</t>
    </r>
  </si>
  <si>
    <r>
      <t>10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IIS  </t>
    </r>
    <r>
      <rPr>
        <i/>
        <sz val="12"/>
        <rFont val="Times New Roman"/>
        <family val="1"/>
      </rPr>
      <t>R. Battaglia</t>
    </r>
    <r>
      <rPr>
        <sz val="12"/>
        <rFont val="Times New Roman"/>
        <family val="1"/>
      </rPr>
      <t xml:space="preserve">  Norcia</t>
    </r>
  </si>
  <si>
    <r>
      <t>3.ITIS</t>
    </r>
    <r>
      <rPr>
        <i/>
        <sz val="12"/>
        <rFont val="Times New Roman"/>
        <family val="1"/>
      </rPr>
      <t xml:space="preserve"> A. Volta</t>
    </r>
    <r>
      <rPr>
        <sz val="12"/>
        <rFont val="Times New Roman"/>
        <family val="1"/>
      </rPr>
      <t xml:space="preserve">  Perugia</t>
    </r>
  </si>
  <si>
    <r>
      <t>4.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ITC </t>
    </r>
    <r>
      <rPr>
        <i/>
        <sz val="12"/>
        <rFont val="Times New Roman"/>
        <family val="1"/>
      </rPr>
      <t xml:space="preserve"> Capitini</t>
    </r>
    <r>
      <rPr>
        <sz val="12"/>
        <rFont val="Times New Roman"/>
        <family val="1"/>
      </rPr>
      <t xml:space="preserve">  Perugia</t>
    </r>
  </si>
  <si>
    <r>
      <t>5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ITC </t>
    </r>
    <r>
      <rPr>
        <i/>
        <sz val="12"/>
        <rFont val="Times New Roman"/>
        <family val="1"/>
      </rPr>
      <t>V. Emanuele II</t>
    </r>
    <r>
      <rPr>
        <sz val="12"/>
        <rFont val="Times New Roman"/>
        <family val="1"/>
      </rPr>
      <t xml:space="preserve"> Perugia</t>
    </r>
  </si>
  <si>
    <r>
      <t xml:space="preserve">ITC </t>
    </r>
    <r>
      <rPr>
        <i/>
        <sz val="10"/>
        <color indexed="8"/>
        <rFont val="Times New Roman"/>
        <family val="1"/>
      </rPr>
      <t>A. Capitini, ITC V. Emanuele II</t>
    </r>
  </si>
  <si>
    <t>No</t>
  </si>
  <si>
    <t>fondi assegnati</t>
  </si>
  <si>
    <t>Ass. Art. "La Caravella"</t>
  </si>
  <si>
    <r>
      <t>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ISA  </t>
    </r>
    <r>
      <rPr>
        <i/>
        <sz val="12"/>
        <rFont val="Times New Roman"/>
        <family val="1"/>
      </rPr>
      <t xml:space="preserve">L.Leonardi </t>
    </r>
    <r>
      <rPr>
        <sz val="12"/>
        <rFont val="Times New Roman"/>
        <family val="1"/>
      </rPr>
      <t xml:space="preserve"> Spoletocon annessa sede carceraria</t>
    </r>
  </si>
  <si>
    <t xml:space="preserve">il 50% è stato diviso equamente tra i 19 Istituti sui quali è stato effettuato il monitoraggio per l'a.s. 2007/08 (31.657,00/19) e ancora funzionanti per l'a.s. 2008/09; il restante 50% è stato assegnato tenendo conto del numero degli allievi (31.657,00/1189)
</t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</si>
  <si>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IIS </t>
    </r>
    <r>
      <rPr>
        <i/>
        <sz val="12"/>
        <rFont val="Times New Roman"/>
        <family val="1"/>
      </rPr>
      <t>Patrizi Baldelli</t>
    </r>
    <r>
      <rPr>
        <sz val="12"/>
        <rFont val="Times New Roman"/>
        <family val="1"/>
      </rPr>
      <t xml:space="preserve"> Città di Castello</t>
    </r>
  </si>
  <si>
    <r>
      <t>12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IIS  L. da Vinci Umbertide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</si>
  <si>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ISA  Gubbio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</si>
  <si>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IIS </t>
    </r>
    <r>
      <rPr>
        <i/>
        <sz val="12"/>
        <rFont val="Times New Roman"/>
        <family val="1"/>
      </rPr>
      <t>M. Gattapone</t>
    </r>
    <r>
      <rPr>
        <sz val="12"/>
        <rFont val="Times New Roman"/>
        <family val="1"/>
      </rPr>
      <t xml:space="preserve">  Gubbio</t>
    </r>
  </si>
  <si>
    <t>15. IIS M. Polo S. Maria degli Angeli</t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</si>
  <si>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IPSSAR  Assisi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</si>
  <si>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ITIS  </t>
    </r>
    <r>
      <rPr>
        <i/>
        <sz val="12"/>
        <rFont val="Times New Roman"/>
        <family val="1"/>
      </rPr>
      <t>Allievi</t>
    </r>
    <r>
      <rPr>
        <sz val="12"/>
        <rFont val="Times New Roman"/>
        <family val="1"/>
      </rPr>
      <t xml:space="preserve"> Terni</t>
    </r>
  </si>
  <si>
    <r>
      <t>198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IPSIA </t>
    </r>
    <r>
      <rPr>
        <i/>
        <sz val="12"/>
        <rFont val="Times New Roman"/>
        <family val="1"/>
      </rPr>
      <t>S. Pertini</t>
    </r>
    <r>
      <rPr>
        <sz val="12"/>
        <rFont val="Times New Roman"/>
        <family val="1"/>
      </rPr>
      <t xml:space="preserve"> 
Ist. Carcerario di Terni- Comunità Incontro di Amelia
</t>
    </r>
  </si>
  <si>
    <r>
      <t xml:space="preserve">19. ISA  </t>
    </r>
    <r>
      <rPr>
        <i/>
        <sz val="12"/>
        <rFont val="Times New Roman"/>
        <family val="1"/>
      </rPr>
      <t>A. Magnini</t>
    </r>
    <r>
      <rPr>
        <sz val="12"/>
        <rFont val="Times New Roman"/>
        <family val="1"/>
      </rPr>
      <t xml:space="preserve">
Deruta</t>
    </r>
  </si>
  <si>
    <r>
      <t>Criteri di ripartizione</t>
    </r>
    <r>
      <rPr>
        <sz val="12"/>
        <rFont val="Times New Roman"/>
        <family val="1"/>
      </rPr>
      <t xml:space="preserve">
I fondi assegnati dal MIUR  sono stati ripartiti in base ai dati di monitoraggio effettuato dal Ministero tramite l'Agenzia Nazionale  per l'a.s. 2007/2008
In calce è indicato l'ISA Magnini che ha avviato l'attività nell'a.s. 2008/2009 e che ovviamnente non è stato sottoposto a monitoraggio</t>
    </r>
  </si>
  <si>
    <t>USP Perugia</t>
  </si>
  <si>
    <t>USP Terni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</si>
</sst>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\-??_-;_-@_-"/>
    <numFmt numFmtId="171" formatCode="0.0000"/>
    <numFmt numFmtId="172" formatCode="0.000"/>
    <numFmt numFmtId="173" formatCode="0.00000"/>
  </numFmts>
  <fonts count="18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170" fontId="4" fillId="0" borderId="3" xfId="17" applyFont="1" applyFill="1" applyBorder="1" applyAlignment="1" applyProtection="1">
      <alignment horizontal="right" vertical="top" wrapText="1"/>
      <protection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indent="2"/>
    </xf>
    <xf numFmtId="0" fontId="1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170" fontId="4" fillId="0" borderId="7" xfId="17" applyFont="1" applyFill="1" applyBorder="1" applyAlignment="1" applyProtection="1">
      <alignment horizontal="right" vertical="top" wrapText="1"/>
      <protection/>
    </xf>
    <xf numFmtId="0" fontId="5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70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9" fillId="0" borderId="0" xfId="17" applyFont="1" applyAlignment="1">
      <alignment vertical="top"/>
    </xf>
    <xf numFmtId="170" fontId="9" fillId="0" borderId="1" xfId="17" applyFont="1" applyBorder="1" applyAlignment="1">
      <alignment horizontal="center" vertical="center" wrapText="1"/>
    </xf>
    <xf numFmtId="170" fontId="9" fillId="0" borderId="3" xfId="17" applyFont="1" applyBorder="1" applyAlignment="1">
      <alignment horizontal="right" vertical="top" wrapText="1"/>
    </xf>
    <xf numFmtId="170" fontId="9" fillId="0" borderId="5" xfId="17" applyFont="1" applyBorder="1" applyAlignment="1">
      <alignment horizontal="right" vertical="top" wrapText="1"/>
    </xf>
    <xf numFmtId="170" fontId="9" fillId="0" borderId="11" xfId="17" applyFont="1" applyBorder="1" applyAlignment="1">
      <alignment vertical="top"/>
    </xf>
    <xf numFmtId="170" fontId="9" fillId="0" borderId="0" xfId="0" applyNumberFormat="1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270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">
      <selection activeCell="J6" sqref="J6"/>
    </sheetView>
  </sheetViews>
  <sheetFormatPr defaultColWidth="9.140625" defaultRowHeight="12.75"/>
  <cols>
    <col min="1" max="1" width="15.57421875" style="0" customWidth="1"/>
    <col min="2" max="2" width="13.28125" style="1" customWidth="1"/>
    <col min="4" max="4" width="9.28125" style="1" bestFit="1" customWidth="1"/>
    <col min="5" max="5" width="11.00390625" style="1" customWidth="1"/>
    <col min="6" max="7" width="9.140625" style="1" customWidth="1"/>
    <col min="8" max="8" width="10.00390625" style="1" customWidth="1"/>
    <col min="9" max="9" width="13.00390625" style="1" customWidth="1"/>
    <col min="10" max="10" width="15.8515625" style="85" bestFit="1" customWidth="1"/>
  </cols>
  <sheetData>
    <row r="2" ht="15.75">
      <c r="A2" s="2"/>
    </row>
    <row r="3" ht="18" customHeight="1">
      <c r="A3" s="2"/>
    </row>
    <row r="4" spans="5:6" ht="14.25" customHeight="1">
      <c r="E4" s="71"/>
      <c r="F4" s="71"/>
    </row>
    <row r="5" ht="12" customHeight="1">
      <c r="A5" s="3"/>
    </row>
    <row r="6" spans="4:7" ht="15" customHeight="1">
      <c r="D6" s="72" t="s">
        <v>0</v>
      </c>
      <c r="E6" s="72"/>
      <c r="F6" s="72"/>
      <c r="G6" s="72"/>
    </row>
    <row r="7" spans="4:7" ht="15" customHeight="1">
      <c r="D7" s="72" t="s">
        <v>40</v>
      </c>
      <c r="E7" s="72"/>
      <c r="F7" s="72"/>
      <c r="G7" s="72"/>
    </row>
    <row r="8" ht="12.75">
      <c r="A8" s="4"/>
    </row>
    <row r="9" spans="1:10" ht="26.25" customHeight="1">
      <c r="A9" s="73" t="s">
        <v>39</v>
      </c>
      <c r="B9" s="76" t="s">
        <v>1</v>
      </c>
      <c r="C9" s="77"/>
      <c r="D9" s="78"/>
      <c r="E9" s="73" t="s">
        <v>2</v>
      </c>
      <c r="F9" s="79" t="s">
        <v>3</v>
      </c>
      <c r="G9" s="79" t="s">
        <v>4</v>
      </c>
      <c r="H9" s="79" t="s">
        <v>5</v>
      </c>
      <c r="I9" s="79" t="s">
        <v>6</v>
      </c>
      <c r="J9" s="86" t="s">
        <v>7</v>
      </c>
    </row>
    <row r="10" spans="1:10" ht="25.5" customHeight="1">
      <c r="A10" s="74"/>
      <c r="B10" s="80" t="s">
        <v>8</v>
      </c>
      <c r="C10" s="81" t="s">
        <v>9</v>
      </c>
      <c r="D10" s="81"/>
      <c r="E10" s="74"/>
      <c r="F10" s="79"/>
      <c r="G10" s="79"/>
      <c r="H10" s="79"/>
      <c r="I10" s="79"/>
      <c r="J10" s="86"/>
    </row>
    <row r="11" spans="1:10" ht="12.75">
      <c r="A11" s="75"/>
      <c r="B11" s="80"/>
      <c r="C11" s="6" t="s">
        <v>10</v>
      </c>
      <c r="D11" s="7" t="s">
        <v>11</v>
      </c>
      <c r="E11" s="75"/>
      <c r="F11" s="79"/>
      <c r="G11" s="79"/>
      <c r="H11" s="79"/>
      <c r="I11" s="79"/>
      <c r="J11" s="86"/>
    </row>
    <row r="12" spans="1:10" ht="64.5" customHeight="1">
      <c r="A12" s="8" t="s">
        <v>41</v>
      </c>
      <c r="B12" s="33" t="s">
        <v>14</v>
      </c>
      <c r="C12" s="9"/>
      <c r="D12" s="10">
        <v>97</v>
      </c>
      <c r="E12" s="10" t="s">
        <v>13</v>
      </c>
      <c r="F12" s="11" t="s">
        <v>51</v>
      </c>
      <c r="G12" s="10" t="s">
        <v>13</v>
      </c>
      <c r="H12" s="13">
        <f>B36/18</f>
        <v>1758.7222222222222</v>
      </c>
      <c r="I12" s="12">
        <f>B38*D12</f>
        <v>2672.5230635335074</v>
      </c>
      <c r="J12" s="87">
        <f>ROUND(SUM(H12:I12),2)</f>
        <v>4431.25</v>
      </c>
    </row>
    <row r="13" spans="1:10" ht="76.5" customHeight="1">
      <c r="A13" s="8" t="s">
        <v>42</v>
      </c>
      <c r="B13" s="14" t="s">
        <v>15</v>
      </c>
      <c r="C13" s="9"/>
      <c r="D13" s="38">
        <v>114</v>
      </c>
      <c r="E13" s="39" t="s">
        <v>53</v>
      </c>
      <c r="F13" s="11" t="s">
        <v>51</v>
      </c>
      <c r="G13" s="10" t="s">
        <v>13</v>
      </c>
      <c r="H13" s="13">
        <f>B36/18</f>
        <v>1758.7222222222222</v>
      </c>
      <c r="I13" s="12">
        <f>B38*D13</f>
        <v>3140.903394255875</v>
      </c>
      <c r="J13" s="87">
        <f>ROUND(SUM(H13:I13),2)</f>
        <v>4899.63</v>
      </c>
    </row>
    <row r="14" spans="1:10" ht="51" customHeight="1">
      <c r="A14" s="16" t="s">
        <v>47</v>
      </c>
      <c r="B14" s="33" t="s">
        <v>16</v>
      </c>
      <c r="C14" s="24"/>
      <c r="D14" s="5">
        <v>55</v>
      </c>
      <c r="E14" s="49" t="s">
        <v>50</v>
      </c>
      <c r="F14" s="50" t="s">
        <v>12</v>
      </c>
      <c r="G14" s="10" t="s">
        <v>13</v>
      </c>
      <c r="H14" s="13">
        <f>B36/18</f>
        <v>1758.7222222222222</v>
      </c>
      <c r="I14" s="41">
        <f>B38*D14</f>
        <v>1515.348128807659</v>
      </c>
      <c r="J14" s="87">
        <f aca="true" t="shared" si="0" ref="J14:J29">ROUND(SUM(H14:I14),2)</f>
        <v>3274.07</v>
      </c>
    </row>
    <row r="15" spans="1:10" ht="46.5" customHeight="1">
      <c r="A15" s="16" t="s">
        <v>48</v>
      </c>
      <c r="B15" s="33" t="s">
        <v>17</v>
      </c>
      <c r="C15" s="24"/>
      <c r="D15" s="5">
        <v>16</v>
      </c>
      <c r="E15" s="33" t="s">
        <v>18</v>
      </c>
      <c r="F15" s="26" t="s">
        <v>12</v>
      </c>
      <c r="G15" s="5" t="s">
        <v>13</v>
      </c>
      <c r="H15" s="13">
        <f>B36/18</f>
        <v>1758.7222222222222</v>
      </c>
      <c r="I15" s="27">
        <f>B38*D15</f>
        <v>440.82854656222804</v>
      </c>
      <c r="J15" s="87">
        <f t="shared" si="0"/>
        <v>2199.55</v>
      </c>
    </row>
    <row r="16" spans="1:10" ht="49.5" customHeight="1">
      <c r="A16" s="16" t="s">
        <v>49</v>
      </c>
      <c r="B16" s="33" t="s">
        <v>17</v>
      </c>
      <c r="C16" s="24"/>
      <c r="D16" s="5">
        <v>20</v>
      </c>
      <c r="E16" s="51" t="s">
        <v>19</v>
      </c>
      <c r="F16" s="26" t="s">
        <v>12</v>
      </c>
      <c r="G16" s="5" t="s">
        <v>13</v>
      </c>
      <c r="H16" s="13">
        <f>B36/18</f>
        <v>1758.7222222222222</v>
      </c>
      <c r="I16" s="27">
        <f>B38*D16</f>
        <v>551.0356832027851</v>
      </c>
      <c r="J16" s="87">
        <f t="shared" si="0"/>
        <v>2309.76</v>
      </c>
    </row>
    <row r="17" spans="1:10" ht="54.75" customHeight="1">
      <c r="A17" s="16" t="s">
        <v>43</v>
      </c>
      <c r="B17" s="45" t="s">
        <v>20</v>
      </c>
      <c r="C17" s="17"/>
      <c r="D17" s="18">
        <v>88</v>
      </c>
      <c r="E17" s="10" t="s">
        <v>13</v>
      </c>
      <c r="F17" s="20" t="s">
        <v>51</v>
      </c>
      <c r="G17" s="18" t="s">
        <v>13</v>
      </c>
      <c r="H17" s="13">
        <f>B36/18</f>
        <v>1758.7222222222222</v>
      </c>
      <c r="I17" s="21">
        <f>B38*D17</f>
        <v>2424.557006092254</v>
      </c>
      <c r="J17" s="87">
        <f t="shared" si="0"/>
        <v>4183.28</v>
      </c>
    </row>
    <row r="18" spans="1:10" ht="66.75" customHeight="1">
      <c r="A18" s="8" t="s">
        <v>44</v>
      </c>
      <c r="B18" s="46" t="s">
        <v>21</v>
      </c>
      <c r="C18" s="9"/>
      <c r="D18" s="10">
        <v>22</v>
      </c>
      <c r="E18" s="10" t="s">
        <v>13</v>
      </c>
      <c r="F18" s="11" t="s">
        <v>51</v>
      </c>
      <c r="G18" s="10" t="s">
        <v>13</v>
      </c>
      <c r="H18" s="13">
        <f>B36/18</f>
        <v>1758.7222222222222</v>
      </c>
      <c r="I18" s="12">
        <f>B38*D18</f>
        <v>606.1392515230635</v>
      </c>
      <c r="J18" s="87">
        <f t="shared" si="0"/>
        <v>2364.86</v>
      </c>
    </row>
    <row r="19" spans="1:10" ht="54.75" customHeight="1">
      <c r="A19" s="8" t="s">
        <v>45</v>
      </c>
      <c r="B19" s="15" t="s">
        <v>22</v>
      </c>
      <c r="C19" s="9"/>
      <c r="D19" s="10">
        <v>87</v>
      </c>
      <c r="E19" s="10" t="s">
        <v>13</v>
      </c>
      <c r="F19" s="11" t="s">
        <v>51</v>
      </c>
      <c r="G19" s="10" t="s">
        <v>13</v>
      </c>
      <c r="H19" s="13">
        <f>B36/18</f>
        <v>1758.7222222222222</v>
      </c>
      <c r="I19" s="12">
        <f>B38*D19</f>
        <v>2397.005221932115</v>
      </c>
      <c r="J19" s="87">
        <f t="shared" si="0"/>
        <v>4155.73</v>
      </c>
    </row>
    <row r="20" spans="1:10" ht="79.5" customHeight="1">
      <c r="A20" s="8" t="s">
        <v>54</v>
      </c>
      <c r="B20" s="40" t="s">
        <v>23</v>
      </c>
      <c r="C20" s="9"/>
      <c r="D20" s="22">
        <v>121</v>
      </c>
      <c r="E20" s="10" t="s">
        <v>13</v>
      </c>
      <c r="F20" s="11" t="s">
        <v>51</v>
      </c>
      <c r="G20" s="10" t="s">
        <v>13</v>
      </c>
      <c r="H20" s="13">
        <f>B36/18</f>
        <v>1758.7222222222222</v>
      </c>
      <c r="I20" s="12">
        <f>B38*D20</f>
        <v>3333.7658833768496</v>
      </c>
      <c r="J20" s="87">
        <f t="shared" si="0"/>
        <v>5092.49</v>
      </c>
    </row>
    <row r="21" spans="1:10" ht="63.75">
      <c r="A21" s="16" t="s">
        <v>46</v>
      </c>
      <c r="B21" s="47" t="s">
        <v>24</v>
      </c>
      <c r="C21" s="24"/>
      <c r="D21" s="5">
        <v>37</v>
      </c>
      <c r="E21" s="10" t="s">
        <v>13</v>
      </c>
      <c r="F21" s="26" t="s">
        <v>51</v>
      </c>
      <c r="G21" s="5" t="s">
        <v>13</v>
      </c>
      <c r="H21" s="13">
        <f>B36/18</f>
        <v>1758.7222222222222</v>
      </c>
      <c r="I21" s="27">
        <f>B38*D21</f>
        <v>1019.4160139251524</v>
      </c>
      <c r="J21" s="87">
        <f t="shared" si="0"/>
        <v>2778.14</v>
      </c>
    </row>
    <row r="22" spans="1:10" ht="62.25" customHeight="1">
      <c r="A22" s="52" t="s">
        <v>56</v>
      </c>
      <c r="B22" s="53" t="s">
        <v>26</v>
      </c>
      <c r="C22" s="54"/>
      <c r="D22" s="55">
        <v>100</v>
      </c>
      <c r="E22" s="10" t="s">
        <v>13</v>
      </c>
      <c r="F22" s="56" t="s">
        <v>25</v>
      </c>
      <c r="G22" s="5" t="s">
        <v>13</v>
      </c>
      <c r="H22" s="13">
        <f>B36/18</f>
        <v>1758.7222222222222</v>
      </c>
      <c r="I22" s="57">
        <f>B38*D22</f>
        <v>2755.1784160139255</v>
      </c>
      <c r="J22" s="87">
        <f t="shared" si="0"/>
        <v>4513.9</v>
      </c>
    </row>
    <row r="23" spans="1:10" ht="79.5" customHeight="1">
      <c r="A23" s="16" t="s">
        <v>57</v>
      </c>
      <c r="B23" s="58" t="s">
        <v>27</v>
      </c>
      <c r="C23" s="17"/>
      <c r="D23" s="18">
        <v>81</v>
      </c>
      <c r="E23" s="19" t="s">
        <v>28</v>
      </c>
      <c r="F23" s="20" t="s">
        <v>25</v>
      </c>
      <c r="G23" s="5" t="s">
        <v>13</v>
      </c>
      <c r="H23" s="13">
        <f>B36/18</f>
        <v>1758.7222222222222</v>
      </c>
      <c r="I23" s="21">
        <f>B38*D23</f>
        <v>2231.6945169712794</v>
      </c>
      <c r="J23" s="87">
        <v>3990.4</v>
      </c>
    </row>
    <row r="24" spans="1:10" ht="39" customHeight="1">
      <c r="A24" s="8" t="s">
        <v>58</v>
      </c>
      <c r="B24" s="23" t="s">
        <v>29</v>
      </c>
      <c r="C24" s="9"/>
      <c r="D24" s="10">
        <v>47</v>
      </c>
      <c r="E24" s="10" t="s">
        <v>13</v>
      </c>
      <c r="F24" s="11" t="s">
        <v>51</v>
      </c>
      <c r="G24" s="10" t="s">
        <v>13</v>
      </c>
      <c r="H24" s="13">
        <f>B36/18</f>
        <v>1758.7222222222222</v>
      </c>
      <c r="I24" s="12">
        <f>B38*D24</f>
        <v>1294.933855526545</v>
      </c>
      <c r="J24" s="87">
        <f t="shared" si="0"/>
        <v>3053.66</v>
      </c>
    </row>
    <row r="25" spans="1:10" ht="46.5" customHeight="1">
      <c r="A25" s="16" t="s">
        <v>59</v>
      </c>
      <c r="B25" s="48" t="s">
        <v>30</v>
      </c>
      <c r="C25" s="24"/>
      <c r="D25" s="5">
        <v>22</v>
      </c>
      <c r="E25" s="10" t="s">
        <v>13</v>
      </c>
      <c r="F25" s="26" t="s">
        <v>51</v>
      </c>
      <c r="G25" s="10" t="s">
        <v>13</v>
      </c>
      <c r="H25" s="13">
        <f>B36/18</f>
        <v>1758.7222222222222</v>
      </c>
      <c r="I25" s="27">
        <f>B38*D25</f>
        <v>606.1392515230635</v>
      </c>
      <c r="J25" s="87">
        <f t="shared" si="0"/>
        <v>2364.86</v>
      </c>
    </row>
    <row r="26" spans="1:10" ht="64.5" customHeight="1">
      <c r="A26" s="28" t="s">
        <v>60</v>
      </c>
      <c r="B26" s="34" t="s">
        <v>31</v>
      </c>
      <c r="C26" s="29"/>
      <c r="D26" s="7">
        <v>89</v>
      </c>
      <c r="E26" s="10" t="s">
        <v>13</v>
      </c>
      <c r="F26" s="31" t="s">
        <v>51</v>
      </c>
      <c r="G26" s="10" t="s">
        <v>13</v>
      </c>
      <c r="H26" s="13">
        <f>B36/18</f>
        <v>1758.7222222222222</v>
      </c>
      <c r="I26" s="32">
        <f>B38*D26</f>
        <v>2452.1087902523936</v>
      </c>
      <c r="J26" s="87">
        <f t="shared" si="0"/>
        <v>4210.83</v>
      </c>
    </row>
    <row r="27" spans="1:10" ht="37.5" customHeight="1">
      <c r="A27" s="28" t="s">
        <v>61</v>
      </c>
      <c r="B27" s="47" t="s">
        <v>32</v>
      </c>
      <c r="C27" s="29"/>
      <c r="D27" s="7">
        <v>31</v>
      </c>
      <c r="E27" s="10" t="s">
        <v>13</v>
      </c>
      <c r="F27" s="31" t="s">
        <v>51</v>
      </c>
      <c r="G27" s="10" t="s">
        <v>13</v>
      </c>
      <c r="H27" s="13">
        <f>B36/18</f>
        <v>1758.7222222222222</v>
      </c>
      <c r="I27" s="32">
        <f>B38*D27</f>
        <v>854.1053089643168</v>
      </c>
      <c r="J27" s="87">
        <f t="shared" si="0"/>
        <v>2612.83</v>
      </c>
    </row>
    <row r="28" spans="1:10" ht="38.25" customHeight="1">
      <c r="A28" s="28" t="s">
        <v>62</v>
      </c>
      <c r="B28" s="47" t="s">
        <v>33</v>
      </c>
      <c r="C28" s="29"/>
      <c r="D28" s="7">
        <v>50</v>
      </c>
      <c r="E28" s="30" t="s">
        <v>34</v>
      </c>
      <c r="F28" s="31" t="s">
        <v>12</v>
      </c>
      <c r="G28" s="10" t="s">
        <v>13</v>
      </c>
      <c r="H28" s="13">
        <f>B36/18</f>
        <v>1758.7222222222222</v>
      </c>
      <c r="I28" s="32">
        <f>B38*D28</f>
        <v>1377.5892080069627</v>
      </c>
      <c r="J28" s="87">
        <f t="shared" si="0"/>
        <v>3136.31</v>
      </c>
    </row>
    <row r="29" spans="1:10" ht="108" customHeight="1">
      <c r="A29" s="16" t="s">
        <v>63</v>
      </c>
      <c r="B29" s="48" t="s">
        <v>35</v>
      </c>
      <c r="C29" s="24"/>
      <c r="D29" s="5">
        <v>72</v>
      </c>
      <c r="E29" s="25"/>
      <c r="F29" s="26" t="s">
        <v>12</v>
      </c>
      <c r="G29" s="5" t="s">
        <v>13</v>
      </c>
      <c r="H29" s="59">
        <f>B36/18</f>
        <v>1758.7222222222222</v>
      </c>
      <c r="I29" s="27">
        <f>B38*D29</f>
        <v>1983.7284595300262</v>
      </c>
      <c r="J29" s="87">
        <f t="shared" si="0"/>
        <v>3742.45</v>
      </c>
    </row>
    <row r="30" spans="1:10" ht="15.75">
      <c r="A30" s="60" t="s">
        <v>7</v>
      </c>
      <c r="B30" s="61"/>
      <c r="C30" s="62"/>
      <c r="D30" s="63">
        <f>SUM(D12:D29)</f>
        <v>1149</v>
      </c>
      <c r="E30" s="61"/>
      <c r="F30" s="46"/>
      <c r="G30" s="10" t="s">
        <v>13</v>
      </c>
      <c r="H30" s="64">
        <f>SUM(H12:H29)</f>
        <v>31657.000000000004</v>
      </c>
      <c r="I30" s="65">
        <f>SUM(I12:I29)</f>
        <v>31657.000000000004</v>
      </c>
      <c r="J30" s="88">
        <f>SUM(J12:J29)</f>
        <v>63314</v>
      </c>
    </row>
    <row r="31" spans="1:10" ht="47.25">
      <c r="A31" s="66" t="s">
        <v>64</v>
      </c>
      <c r="B31" s="67"/>
      <c r="C31" s="68"/>
      <c r="D31" s="67"/>
      <c r="E31" s="67"/>
      <c r="F31" s="67"/>
      <c r="G31" s="67"/>
      <c r="H31" s="67"/>
      <c r="I31" s="67"/>
      <c r="J31" s="89"/>
    </row>
    <row r="32" spans="1:10" ht="73.5" customHeight="1">
      <c r="A32" s="82" t="s">
        <v>65</v>
      </c>
      <c r="B32" s="83"/>
      <c r="C32" s="83"/>
      <c r="D32" s="83"/>
      <c r="E32" s="83"/>
      <c r="F32" s="83"/>
      <c r="G32" s="83"/>
      <c r="H32" s="83"/>
      <c r="I32" s="83"/>
      <c r="J32" s="83"/>
    </row>
    <row r="34" spans="1:2" ht="15.75">
      <c r="A34" s="35" t="s">
        <v>52</v>
      </c>
      <c r="B34" s="43">
        <v>63314</v>
      </c>
    </row>
    <row r="35" spans="1:10" ht="48.75" customHeight="1">
      <c r="A35" s="84" t="s">
        <v>55</v>
      </c>
      <c r="B35" s="84"/>
      <c r="C35" s="84"/>
      <c r="D35" s="84"/>
      <c r="E35" s="84"/>
      <c r="F35" s="84"/>
      <c r="G35" s="84"/>
      <c r="H35" s="84"/>
      <c r="I35" s="84"/>
      <c r="J35" s="84"/>
    </row>
    <row r="36" spans="1:2" ht="28.5" customHeight="1">
      <c r="A36" s="42" t="s">
        <v>38</v>
      </c>
      <c r="B36" s="44">
        <f>B34/2</f>
        <v>31657</v>
      </c>
    </row>
    <row r="37" spans="1:2" ht="32.25" customHeight="1">
      <c r="A37" s="42" t="s">
        <v>37</v>
      </c>
      <c r="B37" s="44">
        <f>B36/18</f>
        <v>1758.7222222222222</v>
      </c>
    </row>
    <row r="38" spans="1:3" ht="32.25" customHeight="1">
      <c r="A38" s="42" t="s">
        <v>36</v>
      </c>
      <c r="B38" s="44">
        <f>B36/D30</f>
        <v>27.551784160139253</v>
      </c>
      <c r="C38" s="1"/>
    </row>
    <row r="39" spans="1:2" ht="15">
      <c r="A39" s="4"/>
      <c r="B39" s="36"/>
    </row>
    <row r="40" spans="1:2" ht="12.75">
      <c r="A40" s="69" t="s">
        <v>66</v>
      </c>
      <c r="B40" s="90">
        <f>SUM(J12:J27)</f>
        <v>56435.240000000005</v>
      </c>
    </row>
    <row r="41" spans="1:2" ht="12.75">
      <c r="A41" s="70" t="s">
        <v>67</v>
      </c>
      <c r="B41" s="90">
        <f>SUM(J28:J29)</f>
        <v>6878.76</v>
      </c>
    </row>
    <row r="42" spans="1:2" ht="12.75">
      <c r="A42" s="70" t="s">
        <v>7</v>
      </c>
      <c r="B42" s="90">
        <f>B40+B41</f>
        <v>63314.00000000001</v>
      </c>
    </row>
    <row r="43" ht="12.75">
      <c r="A43" s="4"/>
    </row>
    <row r="44" ht="12.75">
      <c r="A44" s="4"/>
    </row>
    <row r="45" ht="15.75">
      <c r="A45" s="2"/>
    </row>
    <row r="46" ht="12.75">
      <c r="A46" s="4"/>
    </row>
    <row r="47" ht="15.75">
      <c r="A47" s="35"/>
    </row>
    <row r="48" ht="15.75">
      <c r="A48" s="35"/>
    </row>
    <row r="49" ht="15.75">
      <c r="A49" s="35"/>
    </row>
    <row r="50" ht="15.75">
      <c r="A50" s="35"/>
    </row>
    <row r="51" ht="15">
      <c r="A51" s="37"/>
    </row>
    <row r="52" ht="15">
      <c r="A52" s="37"/>
    </row>
  </sheetData>
  <mergeCells count="15">
    <mergeCell ref="A32:J32"/>
    <mergeCell ref="A35:J35"/>
    <mergeCell ref="G9:G11"/>
    <mergeCell ref="H9:H11"/>
    <mergeCell ref="I9:I11"/>
    <mergeCell ref="J9:J11"/>
    <mergeCell ref="E4:F4"/>
    <mergeCell ref="D6:G6"/>
    <mergeCell ref="D7:G7"/>
    <mergeCell ref="A9:A11"/>
    <mergeCell ref="B9:D9"/>
    <mergeCell ref="E9:E11"/>
    <mergeCell ref="F9:F11"/>
    <mergeCell ref="B10:B11"/>
    <mergeCell ref="C10:D10"/>
  </mergeCells>
  <printOptions/>
  <pageMargins left="0.7480314960629921" right="0.7480314960629921" top="0" bottom="0.984251968503937" header="0" footer="0.5118110236220472"/>
  <pageSetup horizontalDpi="300" verticalDpi="300" orientation="landscape" paperSize="9" scale="90" r:id="rId3"/>
  <legacyDrawing r:id="rId2"/>
  <oleObjects>
    <oleObject progId="Immagine Microsoft Photo Editor 3.0" shapeId="398123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2008-12-22T10:21:08Z</cp:lastPrinted>
  <dcterms:created xsi:type="dcterms:W3CDTF">2008-12-18T07:20:45Z</dcterms:created>
  <dcterms:modified xsi:type="dcterms:W3CDTF">2009-01-08T13:03:01Z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