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610" windowWidth="15225" windowHeight="2310" activeTab="0"/>
  </bookViews>
  <sheets>
    <sheet name="Regione UMBRIA 2014 - 15" sheetId="1" r:id="rId1"/>
    <sheet name="Prova" sheetId="2" r:id="rId2"/>
    <sheet name="Foglio1" sheetId="3" r:id="rId3"/>
  </sheets>
  <definedNames>
    <definedName name="_xlnm.Print_Area" localSheetId="0">'Regione UMBRIA 2014 - 15'!$A$1:$F$144</definedName>
  </definedNames>
  <calcPr fullCalcOnLoad="1"/>
</workbook>
</file>

<file path=xl/sharedStrings.xml><?xml version="1.0" encoding="utf-8"?>
<sst xmlns="http://schemas.openxmlformats.org/spreadsheetml/2006/main" count="371" uniqueCount="342">
  <si>
    <t>Tot.A</t>
  </si>
  <si>
    <t>Tot.B</t>
  </si>
  <si>
    <t>Tot.C</t>
  </si>
  <si>
    <t>Gr.Resp.</t>
  </si>
  <si>
    <t>Tot.D</t>
  </si>
  <si>
    <t>Alunni</t>
  </si>
  <si>
    <t>Doc.</t>
  </si>
  <si>
    <t>Ata</t>
  </si>
  <si>
    <t>Gradi</t>
  </si>
  <si>
    <t>Ind.</t>
  </si>
  <si>
    <t>Eda</t>
  </si>
  <si>
    <t>Car</t>
  </si>
  <si>
    <t>Off.</t>
  </si>
  <si>
    <t>Osp</t>
  </si>
  <si>
    <t>Ples</t>
  </si>
  <si>
    <t>Conv</t>
  </si>
  <si>
    <t>Azie</t>
  </si>
  <si>
    <t>Hand</t>
  </si>
  <si>
    <t>C.Mus</t>
  </si>
  <si>
    <t>P.eur</t>
  </si>
  <si>
    <t>T.prol</t>
  </si>
  <si>
    <t>T.pien</t>
  </si>
  <si>
    <t>Sera</t>
  </si>
  <si>
    <t xml:space="preserve">Denominazione Scuola </t>
  </si>
  <si>
    <t>PG</t>
  </si>
  <si>
    <t>TR</t>
  </si>
  <si>
    <t>Dimensione      ma 30 p.</t>
  </si>
  <si>
    <t>Complessità        ma 50 p.</t>
  </si>
  <si>
    <t>Cont.terr.le ma 10 p.</t>
  </si>
  <si>
    <t>TRIC81700X</t>
  </si>
  <si>
    <t>TRIC803002</t>
  </si>
  <si>
    <t>TRIC81800Q</t>
  </si>
  <si>
    <t>TRIC81200R</t>
  </si>
  <si>
    <t>CTS</t>
  </si>
  <si>
    <t>Comuni</t>
  </si>
  <si>
    <t>Fl. Migratori</t>
  </si>
  <si>
    <t xml:space="preserve">Simulazione 2014-15 </t>
  </si>
  <si>
    <t>Cod. Scuola</t>
  </si>
  <si>
    <t>E-mail</t>
  </si>
  <si>
    <t>max 10 p.</t>
  </si>
  <si>
    <t>PGIC825007</t>
  </si>
  <si>
    <t>PGEE06000L</t>
  </si>
  <si>
    <t>PGIC83000P</t>
  </si>
  <si>
    <t>PGIC83200A</t>
  </si>
  <si>
    <t>PGEE02300N</t>
  </si>
  <si>
    <t>PGIS026007</t>
  </si>
  <si>
    <t>PGPC09000R</t>
  </si>
  <si>
    <t>PGIC81600C</t>
  </si>
  <si>
    <t>PGIC84500C</t>
  </si>
  <si>
    <t>PGEE042003</t>
  </si>
  <si>
    <t>PGIC842001</t>
  </si>
  <si>
    <t>PGIS01100D</t>
  </si>
  <si>
    <t>PGIC83700D</t>
  </si>
  <si>
    <t>PGIC833006</t>
  </si>
  <si>
    <t>PGMM18600L</t>
  </si>
  <si>
    <t>PGRI24000T</t>
  </si>
  <si>
    <t>PGIS03100P</t>
  </si>
  <si>
    <t>PGIC80800D</t>
  </si>
  <si>
    <t>PGEE03600Q</t>
  </si>
  <si>
    <t>PGEE048002</t>
  </si>
  <si>
    <t>PGPC04000Q</t>
  </si>
  <si>
    <t>PGIC80600T</t>
  </si>
  <si>
    <t>PGIC82200Q</t>
  </si>
  <si>
    <t>PGIC83500T</t>
  </si>
  <si>
    <t>PGIC834002</t>
  </si>
  <si>
    <t>PGMM21300Q</t>
  </si>
  <si>
    <t>PGEE05100T</t>
  </si>
  <si>
    <t>PGIC82100X</t>
  </si>
  <si>
    <t>PGIC813001</t>
  </si>
  <si>
    <t>pgee027001@istruzione.it</t>
  </si>
  <si>
    <t>PGEE027001</t>
  </si>
  <si>
    <t>TRIC82200B</t>
  </si>
  <si>
    <t>TRIC82000Q</t>
  </si>
  <si>
    <t>PGSD03000P</t>
  </si>
  <si>
    <t>PGPC05000A</t>
  </si>
  <si>
    <t>PGIS02400G</t>
  </si>
  <si>
    <t>pgtd11000q@istruzione.it</t>
  </si>
  <si>
    <t>PGIC84400L</t>
  </si>
  <si>
    <t>PGTF040001@istruzione.it</t>
  </si>
  <si>
    <t>PGTF040001</t>
  </si>
  <si>
    <t>PGIC82700V</t>
  </si>
  <si>
    <t>PGEE00200L</t>
  </si>
  <si>
    <t>TRPS03000X</t>
  </si>
  <si>
    <t>PGTF010005</t>
  </si>
  <si>
    <t>PGIC85000X</t>
  </si>
  <si>
    <t>TRIC809001</t>
  </si>
  <si>
    <t>IC Terni  "G. Oberdan"</t>
  </si>
  <si>
    <t>PGIC809009</t>
  </si>
  <si>
    <t>TRIC81300L</t>
  </si>
  <si>
    <t>PGTD01000V</t>
  </si>
  <si>
    <t>PGIS034006</t>
  </si>
  <si>
    <t>PGIC847004</t>
  </si>
  <si>
    <t>PGEE05700R</t>
  </si>
  <si>
    <t>TRIC810005</t>
  </si>
  <si>
    <t>TREE00100C</t>
  </si>
  <si>
    <t>PGIS00300E</t>
  </si>
  <si>
    <t>PGEE03200C</t>
  </si>
  <si>
    <t>PGIC863002</t>
  </si>
  <si>
    <t>PGIC81400R</t>
  </si>
  <si>
    <t>PGPM010004</t>
  </si>
  <si>
    <t>TRIS012001</t>
  </si>
  <si>
    <t>PGIC86600D</t>
  </si>
  <si>
    <t>PGIC83100E</t>
  </si>
  <si>
    <t>pgee00600x@istruzione.it</t>
  </si>
  <si>
    <t>PGIC85800E</t>
  </si>
  <si>
    <t>TREE00500Q</t>
  </si>
  <si>
    <t>TRPM01000Q</t>
  </si>
  <si>
    <t>TRIC815008</t>
  </si>
  <si>
    <t>PGIC84300R</t>
  </si>
  <si>
    <t>PGIC838009</t>
  </si>
  <si>
    <t>PGIS02800V</t>
  </si>
  <si>
    <t>PGIC84800X</t>
  </si>
  <si>
    <t>PGEE039007</t>
  </si>
  <si>
    <t>PGEE01700A</t>
  </si>
  <si>
    <t>TRIC81400C</t>
  </si>
  <si>
    <t>PGIC81000D</t>
  </si>
  <si>
    <t>TREE00400X</t>
  </si>
  <si>
    <t>PGIS03300A</t>
  </si>
  <si>
    <t>TRIC811001</t>
  </si>
  <si>
    <t>PGEE04000B</t>
  </si>
  <si>
    <t>PGRH02000B</t>
  </si>
  <si>
    <t>TRIC80400T</t>
  </si>
  <si>
    <t>PGPS09000X</t>
  </si>
  <si>
    <t>PGMM111007</t>
  </si>
  <si>
    <t>PGIC85300B</t>
  </si>
  <si>
    <t>PGIS00400A</t>
  </si>
  <si>
    <t>pgee01000g@istruzione.it</t>
  </si>
  <si>
    <t>PGIC85600V</t>
  </si>
  <si>
    <t>PGIS02900P</t>
  </si>
  <si>
    <t>TRIC823007</t>
  </si>
  <si>
    <t>TREE02200D</t>
  </si>
  <si>
    <t>tris00600n@istruzione.it</t>
  </si>
  <si>
    <t>TRIS00600N</t>
  </si>
  <si>
    <t>PGIC854007</t>
  </si>
  <si>
    <t>PGPC07000G</t>
  </si>
  <si>
    <t>PGEE05200N</t>
  </si>
  <si>
    <t>IO Norcia "De Gasperi Battaglia"</t>
  </si>
  <si>
    <t>pgic86500n@istruzione.it</t>
  </si>
  <si>
    <t>PGIC86500N</t>
  </si>
  <si>
    <t>PGIC840009</t>
  </si>
  <si>
    <t>PGMM21400G</t>
  </si>
  <si>
    <t>PGIC867009</t>
  </si>
  <si>
    <t>PGEE021002</t>
  </si>
  <si>
    <t>pgrh01000r@istruzione.it</t>
  </si>
  <si>
    <t>TRIS00700D</t>
  </si>
  <si>
    <t>TRRI030005</t>
  </si>
  <si>
    <t>PGIC82900E</t>
  </si>
  <si>
    <t>tris00100e@istruzione.it</t>
  </si>
  <si>
    <t>TRIS00100E</t>
  </si>
  <si>
    <t>TRIC82100G</t>
  </si>
  <si>
    <t>PGEE00300C</t>
  </si>
  <si>
    <t>PGIS00200P</t>
  </si>
  <si>
    <t>PGIC817008</t>
  </si>
  <si>
    <t>PGEE026005</t>
  </si>
  <si>
    <t>TREE009003</t>
  </si>
  <si>
    <t>TRIS00200A</t>
  </si>
  <si>
    <t>PGIS027003</t>
  </si>
  <si>
    <t>TRIS009005</t>
  </si>
  <si>
    <t>DD Perugia  2°Cir. " Comparozzi" (invariato)</t>
  </si>
  <si>
    <t>DD Perugia  3°Cir. (invariato)</t>
  </si>
  <si>
    <t>DD Bastia Umbra "don Bosco"</t>
  </si>
  <si>
    <t>DD Castiglione del Lago "Rasetti"</t>
  </si>
  <si>
    <t>DD Città di Castello 1°Cir. "S.Filippo"</t>
  </si>
  <si>
    <t>DD Città di Castello 2°Cir. "Pieve delle rose"</t>
  </si>
  <si>
    <t>DD Corciano "Villaggio Girasole"</t>
  </si>
  <si>
    <t>DD Gubbio 1°Cir. "G.Matteotti"</t>
  </si>
  <si>
    <t>PGEE03700G</t>
  </si>
  <si>
    <t>DD Gubbio 2°Cir. "A.Moro"</t>
  </si>
  <si>
    <t>DD Gubbio 3°Cir. "S.Martino"</t>
  </si>
  <si>
    <t>DD Magione</t>
  </si>
  <si>
    <t>PGEE041007</t>
  </si>
  <si>
    <t>DD Marsciano 1°Cir. "IV Novembre"</t>
  </si>
  <si>
    <t>DD Marsciano 2°Cir. "Ammeto"</t>
  </si>
  <si>
    <t>DD San Giustino "Turrini - Bufalini"</t>
  </si>
  <si>
    <t>DD Spoleto 1°Cir. "XX Settembre"</t>
  </si>
  <si>
    <t>DD Spoleto 2°Circ. "F.Toscano"</t>
  </si>
  <si>
    <t>DD Umbertide 1°Cir. "Via Garibaldi"</t>
  </si>
  <si>
    <t>PGEE05800L</t>
  </si>
  <si>
    <t>DD Umbertide 2°Cir. "Di Vittorio"</t>
  </si>
  <si>
    <t>DD Todi</t>
  </si>
  <si>
    <t>IC Valfabbrica "S.Benedetto"</t>
  </si>
  <si>
    <t>IC Trevi "Valenti"</t>
  </si>
  <si>
    <t>IC Piegaro</t>
  </si>
  <si>
    <t>IO Cerreto di Spoleto - Sellano</t>
  </si>
  <si>
    <t>IC Massa Martana</t>
  </si>
  <si>
    <t>PGIC81500L</t>
  </si>
  <si>
    <t xml:space="preserve">IC Assisi per ciechi </t>
  </si>
  <si>
    <t>IC Passignano "D. Birago"</t>
  </si>
  <si>
    <t>IC Città della Pieve "P.Vannucci"</t>
  </si>
  <si>
    <t>IC Sigillo</t>
  </si>
  <si>
    <t>PGIC82300G</t>
  </si>
  <si>
    <t>IC Spello "G. Ferraris"</t>
  </si>
  <si>
    <t>IC Trestina "A. Burri"</t>
  </si>
  <si>
    <t xml:space="preserve">IO Deruta </t>
  </si>
  <si>
    <t>PGIC82800P</t>
  </si>
  <si>
    <t>IO Nocera Umbra "Alighieri"</t>
  </si>
  <si>
    <t>IC Gualdo Cattaneo</t>
  </si>
  <si>
    <t xml:space="preserve">IC FOLIGNO 3 "G.Galilei" </t>
  </si>
  <si>
    <t>IC FOLIGNO 5 Belfiore</t>
  </si>
  <si>
    <t>IO Giano - Bastardo</t>
  </si>
  <si>
    <t>IC Assisi 3</t>
  </si>
  <si>
    <t>IC Assisi 2</t>
  </si>
  <si>
    <t>IC Assisi 1</t>
  </si>
  <si>
    <t>IC FOLIGNO 4 "Gentile da Foligno"</t>
  </si>
  <si>
    <t>IC San Giustino "L. Da Vinci"</t>
  </si>
  <si>
    <t>IC Corciano "B. Bonfigli"</t>
  </si>
  <si>
    <t>IC BASTIA 1</t>
  </si>
  <si>
    <t>IC Spoleto 2</t>
  </si>
  <si>
    <t xml:space="preserve">IC Montefalco - Castel Ritaldi </t>
  </si>
  <si>
    <t xml:space="preserve">IC Gualdo Tadino </t>
  </si>
  <si>
    <t xml:space="preserve">IC Umbertide </t>
  </si>
  <si>
    <t>PGIC84900Q</t>
  </si>
  <si>
    <t xml:space="preserve">IC Torgiano Bettona </t>
  </si>
  <si>
    <t xml:space="preserve">IC Bevagna Cannara </t>
  </si>
  <si>
    <t xml:space="preserve">IC PERUGIA 8 Ferro di Cavallo e Olmo </t>
  </si>
  <si>
    <t>PGIC85900A</t>
  </si>
  <si>
    <t xml:space="preserve">IC PERUGIA 11 "Pascoli" </t>
  </si>
  <si>
    <t>PGIC86000E</t>
  </si>
  <si>
    <t>PGIC86100A</t>
  </si>
  <si>
    <t>PGIC862006</t>
  </si>
  <si>
    <t>IC PERUGIA 2 Foscolo Ciabatti S.Erminio</t>
  </si>
  <si>
    <t>IC PERUGIA 5 "Carducci Purgotti"</t>
  </si>
  <si>
    <t>PGIC86400T</t>
  </si>
  <si>
    <t>IC PERUGIA 7 San Sisto Lacugnano</t>
  </si>
  <si>
    <t>IC PERUGIA 9 Montebello, S.Fortunato della Collina, S.Martino in Colle, S.Martino in Campo, S.Maria Rossa e Sant'Enea</t>
  </si>
  <si>
    <t>IC PERUGIA 3 San Paolo - XX° Giugno</t>
  </si>
  <si>
    <t>IIS Gualdo Tadino "R. Casimiri"</t>
  </si>
  <si>
    <t>IO Marsciano Salvatorelli  - Moneta (IIS)</t>
  </si>
  <si>
    <t>IIS Città della Pieve "Calvino"</t>
  </si>
  <si>
    <t>IIS Todi "Ciuffelli-Einaudi"</t>
  </si>
  <si>
    <t>PGIS013005</t>
  </si>
  <si>
    <t>IO C.del Lago "Rosselli-Rasetti"</t>
  </si>
  <si>
    <t>PGIS014001</t>
  </si>
  <si>
    <t>IIS Umbertide "L. da Vinci"</t>
  </si>
  <si>
    <t>PGIC80700N</t>
  </si>
  <si>
    <t>IIS Gubbio "G. Mazzatinti"</t>
  </si>
  <si>
    <t xml:space="preserve">IIS Spoleto Sansi - Leonardi - Volta </t>
  </si>
  <si>
    <t>IIS Città di Castello "Franchetti - Salviani"</t>
  </si>
  <si>
    <t>IIS Città di Castello "Patrizi-Baldelli -Cavallotti"</t>
  </si>
  <si>
    <t>IIS Assisi "Marco Polo- Bonghi"</t>
  </si>
  <si>
    <t xml:space="preserve">IIS Spoleto Tecnico Professionale </t>
  </si>
  <si>
    <t>IIS Perugia "Cavour-Marconi - Pascal"</t>
  </si>
  <si>
    <t xml:space="preserve">IIS "Cassata Gattapone" </t>
  </si>
  <si>
    <t>IO MAGIONE + Itc "Mazzini"</t>
  </si>
  <si>
    <t>SM Todi "Cocchi-Aosta"</t>
  </si>
  <si>
    <t>SM Città di Castello "Alighieri - Pascoli"</t>
  </si>
  <si>
    <t>SM Gubbio "MASTRO GIORGIO - NELLI"</t>
  </si>
  <si>
    <t>PGPC01000X</t>
  </si>
  <si>
    <t>LC Perugia "A. Mariotti"</t>
  </si>
  <si>
    <t>LC Città di Castello "Plinio il Giovane"</t>
  </si>
  <si>
    <t>LC Assisi "Properzio+ magistrale"</t>
  </si>
  <si>
    <t>LC Foligno "F.Frezzi - b. Angela"</t>
  </si>
  <si>
    <t xml:space="preserve">IM LS Perugia "A. PIERALLI" </t>
  </si>
  <si>
    <t>PGPS02000N</t>
  </si>
  <si>
    <t>LS Foligno "Marconi"</t>
  </si>
  <si>
    <t>PGPS030008</t>
  </si>
  <si>
    <t>LS Perugia "G. Alessi"</t>
  </si>
  <si>
    <t>LS Perugia "G. Galilei"</t>
  </si>
  <si>
    <t>PGRH01000R</t>
  </si>
  <si>
    <t xml:space="preserve">IPSSAR Spoleto "Alberghiero De Carolis" </t>
  </si>
  <si>
    <t>IPSSAR Assisi "Alberghiero"</t>
  </si>
  <si>
    <t>IPSIA Foligno "Orfini"</t>
  </si>
  <si>
    <t>IO Perugia "B. di Betto" + SM</t>
  </si>
  <si>
    <t>ITE Foligno "F. Scarpellini"</t>
  </si>
  <si>
    <t>PGTD11000Q</t>
  </si>
  <si>
    <t>ITC ITE Perugia "Capitini-V.E.- Di Cambio"</t>
  </si>
  <si>
    <t>PGTE01000A</t>
  </si>
  <si>
    <t>Itas Perugia  "G. Bruno"  (IIS)</t>
  </si>
  <si>
    <t xml:space="preserve">ITI - ITT Perugia "A. Volta" </t>
  </si>
  <si>
    <t>ITI - ITT Foligno "L.Da Vinci"</t>
  </si>
  <si>
    <t>PGVC010007</t>
  </si>
  <si>
    <t>Convitto Naz. Assisi P. Napoli</t>
  </si>
  <si>
    <t>DD Terni Mazzini</t>
  </si>
  <si>
    <t>DD Terni San Giovanni</t>
  </si>
  <si>
    <t>DD Terni Aldo Moro</t>
  </si>
  <si>
    <t>DD Terni Don Milani</t>
  </si>
  <si>
    <t>TREE01500A</t>
  </si>
  <si>
    <t>DD Amelia"J. Orsini"</t>
  </si>
  <si>
    <t>DD Narni Scalo "Delle Rose"</t>
  </si>
  <si>
    <t xml:space="preserve">IC Arrone "G.FANCIULLI " </t>
  </si>
  <si>
    <t>IC Terni "G. Marconi"</t>
  </si>
  <si>
    <t>IC Attigliano - Guardea</t>
  </si>
  <si>
    <t>IC Terni "A. De Filis"</t>
  </si>
  <si>
    <t>IC Terni Giovanni XXIII</t>
  </si>
  <si>
    <t>IC Terni "B. Brin"</t>
  </si>
  <si>
    <t>IC Acquasparta</t>
  </si>
  <si>
    <t>TRIC816004</t>
  </si>
  <si>
    <t>IC Montecastrilli F. Petrucci</t>
  </si>
  <si>
    <t>IC Allerona "M. Cappelletti "</t>
  </si>
  <si>
    <t>IC Terni Campomaggiore</t>
  </si>
  <si>
    <t>IC Narni "L. Valli"</t>
  </si>
  <si>
    <t>IC Narni G. e A. Garibaldi Otricoli-Calvi</t>
  </si>
  <si>
    <t>IC Orvieto e Montecchio</t>
  </si>
  <si>
    <t>IC Orvieto e Baschi</t>
  </si>
  <si>
    <t>IIS Narni "Gandhi" Magist. - Geom.</t>
  </si>
  <si>
    <t>IIS ORVIETO Artistica Classica e Professionale</t>
  </si>
  <si>
    <t>IO Amelia IIS Amelia Comm.le Ind.le</t>
  </si>
  <si>
    <t>IIS Terni Prof. Tec. Comm.le Casagrande-Cesi</t>
  </si>
  <si>
    <t>IIS ORVIETO Scientifico e Tecnico</t>
  </si>
  <si>
    <t>TRIS011005</t>
  </si>
  <si>
    <t>IIS TERNI Classico e Artistico "Tacito"</t>
  </si>
  <si>
    <t>IIS Terni Tecnico Ind.le Geomentri "Allievi - Sangallo"</t>
  </si>
  <si>
    <t>TRMM045005</t>
  </si>
  <si>
    <t>SM Terni "Da Vinci e Nucula"</t>
  </si>
  <si>
    <t>Ist.Magistrale Terni "F. Angeloni"</t>
  </si>
  <si>
    <t>TRPS020009</t>
  </si>
  <si>
    <t>LS Terni "Galilei"</t>
  </si>
  <si>
    <t>LS Terni "Donatelli"</t>
  </si>
  <si>
    <t xml:space="preserve">IC FOLIGNO 2 "Carducci" + 1° Circ Did </t>
  </si>
  <si>
    <t xml:space="preserve">IC FOLIGNO 1 “Piermarini” + 2° Cir Did </t>
  </si>
  <si>
    <t>PGPC01000X@istruzione.it</t>
  </si>
  <si>
    <t>IC Perugia 1 Area Elce-Montetezio</t>
  </si>
  <si>
    <t>IC Perugia 15 Ponte Pattoli, Ramazzano, Piccione, Frattciola S., Casa del Diavolo, Civitella Benazzone e Solfagnano</t>
  </si>
  <si>
    <t>09/06/2014 nuovi criteri</t>
  </si>
  <si>
    <t>IC Spoleto 1 (della Genga - Alighieri)</t>
  </si>
  <si>
    <t>Richiama</t>
  </si>
  <si>
    <t>694450 ?</t>
  </si>
  <si>
    <t>C.P.I.A. PERUGIA c/o I.C. Ponte S. Giovanni</t>
  </si>
  <si>
    <t xml:space="preserve">IO Cascia ""BEATO SIMONE FIDATI" </t>
  </si>
  <si>
    <t>DD Foligno 3^ Cir.  M. CERVINO</t>
  </si>
  <si>
    <t>ITET ITC ITE Perugia "Capitini-V.E.- Di Cambio"</t>
  </si>
  <si>
    <t>PGIC841005</t>
  </si>
  <si>
    <t>Liceo Statale Todi  LC "Jacopone da Todi"</t>
  </si>
  <si>
    <t>PGMM23500L</t>
  </si>
  <si>
    <t>IC PERUGIA 12</t>
  </si>
  <si>
    <t>'PGIC85100Q</t>
  </si>
  <si>
    <t>IC San Venanzo</t>
  </si>
  <si>
    <t>TRIC824003</t>
  </si>
  <si>
    <r>
      <t xml:space="preserve">I.O. TERNI IPSIA Pertini - CPIA </t>
    </r>
    <r>
      <rPr>
        <sz val="12"/>
        <rFont val="Arial"/>
        <family val="2"/>
      </rPr>
      <t>*</t>
    </r>
  </si>
  <si>
    <r>
      <t xml:space="preserve">IC Alto Orvietano - Fabro </t>
    </r>
    <r>
      <rPr>
        <sz val="12"/>
        <rFont val="Arial"/>
        <family val="2"/>
      </rPr>
      <t>*</t>
    </r>
  </si>
  <si>
    <t>IC Perugia 15 Ponte Pattoli</t>
  </si>
  <si>
    <t>IC Perugia 13 P.Valleceppi</t>
  </si>
  <si>
    <t>IC PERUGIA 9 Montebello</t>
  </si>
  <si>
    <t>IC PERUGIA 6 Castel del Piano</t>
  </si>
  <si>
    <t>IC Perugia 14 P.Felcino</t>
  </si>
  <si>
    <t>PRIMA FASCIA</t>
  </si>
  <si>
    <t>SECONDA FASCIA</t>
  </si>
  <si>
    <t>TERZA FASCIA</t>
  </si>
  <si>
    <t>Istituzioni scolastiche sottodimensionate</t>
  </si>
  <si>
    <t>IC Panicale - Tavernelle V. Picasso</t>
  </si>
  <si>
    <t>Fasce - A.S. 2015-2016*</t>
  </si>
  <si>
    <r>
      <rPr>
        <b/>
        <sz val="10"/>
        <rFont val="Arial"/>
        <family val="2"/>
      </rPr>
      <t xml:space="preserve">* </t>
    </r>
    <r>
      <rPr>
        <sz val="10"/>
        <rFont val="Arial"/>
        <family val="2"/>
      </rPr>
      <t xml:space="preserve">Le fasce pubblicate tengono conto delle modifiche della rete scolastica intervenute a seguito del “Piano regionale dell’offerta formativa e della programmazione della rete scolastica in Umbria – anno scolastico 2015/2016”, approvato con deliberazione del Consiglio Regionale n. 387 dell’08/01/2015.
Si segnala, tuttavia, che le fasce delle Istituzioni scolastiche coinvolte dal Piano di dimensionamento suddetto – indicate con asterisco – si basano su dati provvisori e potrebbero, pertanto, subire modifiche. Non appena si avranno i dati completi dell’organico di diritto, quest’Ufficio provvederà tempestivamente a ripubblicare le fasce di complessità per l’a.s. 2015/2016, dando conferma o meno delle fasce delle Istituzioni scolastiche suddette, con possibili eventuali ripercussioni anche sulle fasce delle Istituzioni scolastiche collocate al limite tra prima/seconda fascia e tra seconda/terza fascia.       
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</si>
</sst>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[$-410]dddd\ d\ mmmm\ yyyy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_-* #,##0_-;\-* #,##0_-;_-* \-_-;_-@_-"/>
    <numFmt numFmtId="172" formatCode="#,##0_ ;\-#,##0\ "/>
    <numFmt numFmtId="173" formatCode="#,##0\ ;\-#,##0\ ;&quot; - &quot;;@\ "/>
    <numFmt numFmtId="174" formatCode="&quot;Attivo&quot;;&quot;Attivo&quot;;&quot;Inattivo&quot;"/>
  </numFmts>
  <fonts count="5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10"/>
      <color indexed="57"/>
      <name val="Arial"/>
      <family val="2"/>
    </font>
    <font>
      <sz val="11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35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35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5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35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3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35" fillId="2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5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35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3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36" fillId="37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36" fillId="38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36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36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36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37" fillId="48" borderId="1" applyNumberFormat="0" applyAlignment="0" applyProtection="0"/>
    <xf numFmtId="0" fontId="15" fillId="49" borderId="2" applyNumberFormat="0" applyAlignment="0" applyProtection="0"/>
    <xf numFmtId="0" fontId="15" fillId="50" borderId="2" applyNumberFormat="0" applyAlignment="0" applyProtection="0"/>
    <xf numFmtId="0" fontId="38" fillId="0" borderId="3" applyNumberFormat="0" applyFill="0" applyAlignment="0" applyProtection="0"/>
    <xf numFmtId="0" fontId="16" fillId="0" borderId="4" applyNumberFormat="0" applyFill="0" applyAlignment="0" applyProtection="0"/>
    <xf numFmtId="0" fontId="39" fillId="51" borderId="5" applyNumberFormat="0" applyAlignment="0" applyProtection="0"/>
    <xf numFmtId="0" fontId="17" fillId="52" borderId="6" applyNumberFormat="0" applyAlignment="0" applyProtection="0"/>
    <xf numFmtId="0" fontId="17" fillId="53" borderId="6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54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36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36" fillId="60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36" fillId="63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36" fillId="64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36" fillId="65" borderId="0" applyNumberFormat="0" applyBorder="0" applyAlignment="0" applyProtection="0"/>
    <xf numFmtId="0" fontId="14" fillId="66" borderId="0" applyNumberFormat="0" applyBorder="0" applyAlignment="0" applyProtection="0"/>
    <xf numFmtId="0" fontId="14" fillId="67" borderId="0" applyNumberFormat="0" applyBorder="0" applyAlignment="0" applyProtection="0"/>
    <xf numFmtId="173" fontId="0" fillId="0" borderId="0" applyFill="0" applyBorder="0" applyAlignment="0" applyProtection="0"/>
    <xf numFmtId="0" fontId="41" fillId="68" borderId="1" applyNumberFormat="0" applyAlignment="0" applyProtection="0"/>
    <xf numFmtId="0" fontId="18" fillId="18" borderId="2" applyNumberFormat="0" applyAlignment="0" applyProtection="0"/>
    <xf numFmtId="0" fontId="18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ill="0" applyBorder="0" applyAlignment="0" applyProtection="0"/>
    <xf numFmtId="0" fontId="42" fillId="69" borderId="0" applyNumberFormat="0" applyBorder="0" applyAlignment="0" applyProtection="0"/>
    <xf numFmtId="0" fontId="19" fillId="70" borderId="0" applyNumberFormat="0" applyBorder="0" applyAlignment="0" applyProtection="0"/>
    <xf numFmtId="0" fontId="19" fillId="7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72" borderId="7" applyNumberFormat="0" applyFont="0" applyAlignment="0" applyProtection="0"/>
    <xf numFmtId="0" fontId="0" fillId="73" borderId="8" applyNumberFormat="0" applyAlignment="0" applyProtection="0"/>
    <xf numFmtId="0" fontId="0" fillId="74" borderId="8" applyNumberFormat="0" applyFont="0" applyAlignment="0" applyProtection="0"/>
    <xf numFmtId="0" fontId="43" fillId="48" borderId="9" applyNumberFormat="0" applyAlignment="0" applyProtection="0"/>
    <xf numFmtId="0" fontId="20" fillId="49" borderId="10" applyNumberFormat="0" applyAlignment="0" applyProtection="0"/>
    <xf numFmtId="0" fontId="20" fillId="50" borderId="10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24" fillId="0" borderId="12" applyNumberFormat="0" applyFill="0" applyAlignment="0" applyProtection="0"/>
    <xf numFmtId="0" fontId="48" fillId="0" borderId="13" applyNumberFormat="0" applyFill="0" applyAlignment="0" applyProtection="0"/>
    <xf numFmtId="0" fontId="25" fillId="0" borderId="14" applyNumberFormat="0" applyFill="0" applyAlignment="0" applyProtection="0"/>
    <xf numFmtId="0" fontId="49" fillId="0" borderId="15" applyNumberFormat="0" applyFill="0" applyAlignment="0" applyProtection="0"/>
    <xf numFmtId="0" fontId="26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7" fillId="0" borderId="18" applyNumberFormat="0" applyFill="0" applyAlignment="0" applyProtection="0"/>
    <xf numFmtId="0" fontId="51" fillId="7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52" fillId="7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9" fillId="0" borderId="19" xfId="0" applyFont="1" applyFill="1" applyBorder="1" applyAlignment="1">
      <alignment/>
    </xf>
    <xf numFmtId="0" fontId="0" fillId="0" borderId="0" xfId="114">
      <alignment/>
      <protection/>
    </xf>
    <xf numFmtId="0" fontId="0" fillId="0" borderId="19" xfId="114" applyFont="1" applyFill="1" applyBorder="1">
      <alignment/>
      <protection/>
    </xf>
    <xf numFmtId="0" fontId="6" fillId="0" borderId="19" xfId="78" applyFill="1" applyBorder="1" applyAlignment="1" applyProtection="1">
      <alignment/>
      <protection/>
    </xf>
    <xf numFmtId="0" fontId="0" fillId="0" borderId="19" xfId="0" applyFont="1" applyFill="1" applyBorder="1" applyAlignment="1">
      <alignment/>
    </xf>
    <xf numFmtId="0" fontId="12" fillId="0" borderId="19" xfId="0" applyFont="1" applyBorder="1" applyAlignment="1">
      <alignment/>
    </xf>
    <xf numFmtId="0" fontId="6" fillId="0" borderId="19" xfId="77" applyFill="1" applyBorder="1" applyAlignment="1" applyProtection="1">
      <alignment/>
      <protection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right"/>
    </xf>
    <xf numFmtId="1" fontId="0" fillId="0" borderId="19" xfId="0" applyNumberFormat="1" applyFill="1" applyBorder="1" applyAlignment="1">
      <alignment/>
    </xf>
    <xf numFmtId="0" fontId="9" fillId="0" borderId="19" xfId="0" applyNumberFormat="1" applyFont="1" applyFill="1" applyBorder="1" applyAlignment="1" quotePrefix="1">
      <alignment/>
    </xf>
    <xf numFmtId="0" fontId="40" fillId="0" borderId="19" xfId="81" applyFont="1" applyFill="1" applyBorder="1" applyAlignment="1">
      <alignment/>
    </xf>
    <xf numFmtId="0" fontId="11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165" fontId="0" fillId="0" borderId="19" xfId="0" applyNumberFormat="1" applyFont="1" applyFill="1" applyBorder="1" applyAlignment="1">
      <alignment horizontal="right"/>
    </xf>
    <xf numFmtId="165" fontId="1" fillId="0" borderId="19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/>
    </xf>
    <xf numFmtId="165" fontId="11" fillId="0" borderId="19" xfId="0" applyNumberFormat="1" applyFont="1" applyFill="1" applyBorder="1" applyAlignment="1">
      <alignment/>
    </xf>
    <xf numFmtId="165" fontId="1" fillId="0" borderId="19" xfId="0" applyNumberFormat="1" applyFont="1" applyFill="1" applyBorder="1" applyAlignment="1">
      <alignment horizontal="center"/>
    </xf>
    <xf numFmtId="165" fontId="11" fillId="0" borderId="19" xfId="0" applyNumberFormat="1" applyFont="1" applyFill="1" applyBorder="1" applyAlignment="1">
      <alignment horizontal="right"/>
    </xf>
    <xf numFmtId="0" fontId="30" fillId="0" borderId="19" xfId="0" applyNumberFormat="1" applyFont="1" applyFill="1" applyBorder="1" applyAlignment="1">
      <alignment/>
    </xf>
    <xf numFmtId="0" fontId="6" fillId="0" borderId="0" xfId="78" applyFont="1" applyFill="1" applyAlignment="1" applyProtection="1">
      <alignment/>
      <protection/>
    </xf>
    <xf numFmtId="0" fontId="8" fillId="0" borderId="19" xfId="0" applyNumberFormat="1" applyFont="1" applyFill="1" applyBorder="1" applyAlignment="1">
      <alignment/>
    </xf>
    <xf numFmtId="0" fontId="9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0" fillId="8" borderId="0" xfId="0" applyFont="1" applyFill="1" applyAlignment="1">
      <alignment/>
    </xf>
    <xf numFmtId="14" fontId="5" fillId="8" borderId="0" xfId="0" applyNumberFormat="1" applyFont="1" applyFill="1" applyAlignment="1">
      <alignment horizontal="center"/>
    </xf>
    <xf numFmtId="0" fontId="0" fillId="8" borderId="0" xfId="0" applyFont="1" applyFill="1" applyAlignment="1">
      <alignment/>
    </xf>
    <xf numFmtId="0" fontId="0" fillId="8" borderId="0" xfId="0" applyFont="1" applyFill="1" applyAlignment="1">
      <alignment horizontal="center"/>
    </xf>
    <xf numFmtId="0" fontId="0" fillId="8" borderId="0" xfId="0" applyFont="1" applyFill="1" applyAlignment="1">
      <alignment/>
    </xf>
    <xf numFmtId="0" fontId="2" fillId="8" borderId="0" xfId="0" applyFont="1" applyFill="1" applyAlignment="1">
      <alignment/>
    </xf>
    <xf numFmtId="0" fontId="0" fillId="8" borderId="0" xfId="0" applyFont="1" applyFill="1" applyAlignment="1">
      <alignment horizontal="centerContinuous"/>
    </xf>
    <xf numFmtId="0" fontId="1" fillId="8" borderId="0" xfId="0" applyFont="1" applyFill="1" applyAlignment="1">
      <alignment horizontal="centerContinuous"/>
    </xf>
    <xf numFmtId="0" fontId="1" fillId="8" borderId="0" xfId="0" applyFont="1" applyFill="1" applyAlignment="1">
      <alignment horizontal="right"/>
    </xf>
    <xf numFmtId="15" fontId="8" fillId="8" borderId="0" xfId="0" applyNumberFormat="1" applyFont="1" applyFill="1" applyAlignment="1">
      <alignment horizontal="center"/>
    </xf>
    <xf numFmtId="0" fontId="1" fillId="8" borderId="20" xfId="0" applyFont="1" applyFill="1" applyBorder="1" applyAlignment="1">
      <alignment/>
    </xf>
    <xf numFmtId="0" fontId="1" fillId="8" borderId="21" xfId="0" applyFont="1" applyFill="1" applyBorder="1" applyAlignment="1">
      <alignment/>
    </xf>
    <xf numFmtId="0" fontId="0" fillId="8" borderId="22" xfId="0" applyFont="1" applyFill="1" applyBorder="1" applyAlignment="1">
      <alignment/>
    </xf>
    <xf numFmtId="0" fontId="1" fillId="8" borderId="23" xfId="0" applyFont="1" applyFill="1" applyBorder="1" applyAlignment="1">
      <alignment/>
    </xf>
    <xf numFmtId="0" fontId="0" fillId="8" borderId="21" xfId="0" applyFont="1" applyFill="1" applyBorder="1" applyAlignment="1">
      <alignment/>
    </xf>
    <xf numFmtId="0" fontId="1" fillId="8" borderId="24" xfId="0" applyFont="1" applyFill="1" applyBorder="1" applyAlignment="1">
      <alignment/>
    </xf>
    <xf numFmtId="0" fontId="2" fillId="8" borderId="25" xfId="0" applyFont="1" applyFill="1" applyBorder="1" applyAlignment="1">
      <alignment horizontal="right"/>
    </xf>
    <xf numFmtId="0" fontId="1" fillId="8" borderId="26" xfId="0" applyFont="1" applyFill="1" applyBorder="1" applyAlignment="1">
      <alignment horizontal="left"/>
    </xf>
    <xf numFmtId="0" fontId="1" fillId="8" borderId="27" xfId="0" applyFont="1" applyFill="1" applyBorder="1" applyAlignment="1">
      <alignment horizontal="center"/>
    </xf>
    <xf numFmtId="0" fontId="0" fillId="8" borderId="21" xfId="0" applyFont="1" applyFill="1" applyBorder="1" applyAlignment="1">
      <alignment horizontal="centerContinuous"/>
    </xf>
    <xf numFmtId="0" fontId="0" fillId="8" borderId="24" xfId="0" applyFont="1" applyFill="1" applyBorder="1" applyAlignment="1">
      <alignment horizontal="centerContinuous"/>
    </xf>
    <xf numFmtId="0" fontId="2" fillId="8" borderId="0" xfId="0" applyFont="1" applyFill="1" applyBorder="1" applyAlignment="1">
      <alignment horizontal="center"/>
    </xf>
    <xf numFmtId="0" fontId="1" fillId="8" borderId="27" xfId="0" applyFont="1" applyFill="1" applyBorder="1" applyAlignment="1">
      <alignment horizontal="centerContinuous"/>
    </xf>
    <xf numFmtId="0" fontId="1" fillId="8" borderId="24" xfId="0" applyFont="1" applyFill="1" applyBorder="1" applyAlignment="1">
      <alignment horizontal="centerContinuous"/>
    </xf>
    <xf numFmtId="0" fontId="1" fillId="8" borderId="0" xfId="0" applyFont="1" applyFill="1" applyBorder="1" applyAlignment="1">
      <alignment horizontal="right"/>
    </xf>
    <xf numFmtId="0" fontId="0" fillId="8" borderId="0" xfId="0" applyFont="1" applyFill="1" applyAlignment="1">
      <alignment horizontal="center"/>
    </xf>
    <xf numFmtId="0" fontId="9" fillId="8" borderId="19" xfId="0" applyFont="1" applyFill="1" applyBorder="1" applyAlignment="1">
      <alignment horizontal="center"/>
    </xf>
    <xf numFmtId="0" fontId="0" fillId="8" borderId="19" xfId="0" applyFont="1" applyFill="1" applyBorder="1" applyAlignment="1">
      <alignment horizontal="center"/>
    </xf>
    <xf numFmtId="0" fontId="0" fillId="8" borderId="19" xfId="0" applyFont="1" applyFill="1" applyBorder="1" applyAlignment="1">
      <alignment horizontal="centerContinuous"/>
    </xf>
    <xf numFmtId="0" fontId="1" fillId="8" borderId="19" xfId="0" applyFont="1" applyFill="1" applyBorder="1" applyAlignment="1">
      <alignment/>
    </xf>
    <xf numFmtId="0" fontId="0" fillId="8" borderId="19" xfId="0" applyFont="1" applyFill="1" applyBorder="1" applyAlignment="1">
      <alignment/>
    </xf>
    <xf numFmtId="0" fontId="1" fillId="8" borderId="19" xfId="0" applyFont="1" applyFill="1" applyBorder="1" applyAlignment="1">
      <alignment horizontal="right"/>
    </xf>
    <xf numFmtId="0" fontId="0" fillId="8" borderId="19" xfId="0" applyFont="1" applyFill="1" applyBorder="1" applyAlignment="1">
      <alignment horizontal="centerContinuous"/>
    </xf>
    <xf numFmtId="0" fontId="2" fillId="8" borderId="19" xfId="0" applyFont="1" applyFill="1" applyBorder="1" applyAlignment="1">
      <alignment horizontal="right"/>
    </xf>
    <xf numFmtId="164" fontId="0" fillId="8" borderId="19" xfId="0" applyNumberFormat="1" applyFont="1" applyFill="1" applyBorder="1" applyAlignment="1">
      <alignment horizontal="center"/>
    </xf>
    <xf numFmtId="164" fontId="1" fillId="8" borderId="19" xfId="0" applyNumberFormat="1" applyFont="1" applyFill="1" applyBorder="1" applyAlignment="1">
      <alignment horizontal="center"/>
    </xf>
    <xf numFmtId="164" fontId="1" fillId="8" borderId="19" xfId="0" applyNumberFormat="1" applyFont="1" applyFill="1" applyBorder="1" applyAlignment="1">
      <alignment horizontal="center"/>
    </xf>
    <xf numFmtId="0" fontId="0" fillId="8" borderId="19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0" fillId="8" borderId="19" xfId="0" applyFont="1" applyFill="1" applyBorder="1" applyAlignment="1">
      <alignment/>
    </xf>
    <xf numFmtId="0" fontId="2" fillId="8" borderId="19" xfId="0" applyFont="1" applyFill="1" applyBorder="1" applyAlignment="1">
      <alignment/>
    </xf>
    <xf numFmtId="165" fontId="1" fillId="8" borderId="19" xfId="0" applyNumberFormat="1" applyFont="1" applyFill="1" applyBorder="1" applyAlignment="1">
      <alignment horizontal="right"/>
    </xf>
    <xf numFmtId="0" fontId="0" fillId="8" borderId="0" xfId="0" applyFont="1" applyFill="1" applyBorder="1" applyAlignment="1">
      <alignment/>
    </xf>
    <xf numFmtId="2" fontId="0" fillId="0" borderId="19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5" fontId="1" fillId="0" borderId="19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1" fontId="10" fillId="77" borderId="19" xfId="0" applyNumberFormat="1" applyFont="1" applyFill="1" applyBorder="1" applyAlignment="1">
      <alignment horizontal="center"/>
    </xf>
    <xf numFmtId="0" fontId="0" fillId="8" borderId="0" xfId="0" applyFont="1" applyFill="1" applyAlignment="1">
      <alignment horizontal="right"/>
    </xf>
    <xf numFmtId="0" fontId="0" fillId="8" borderId="21" xfId="0" applyFont="1" applyFill="1" applyBorder="1" applyAlignment="1">
      <alignment horizontal="right"/>
    </xf>
    <xf numFmtId="0" fontId="0" fillId="78" borderId="19" xfId="0" applyFont="1" applyFill="1" applyBorder="1" applyAlignment="1">
      <alignment horizontal="center"/>
    </xf>
    <xf numFmtId="1" fontId="0" fillId="78" borderId="19" xfId="107" applyNumberFormat="1" applyFont="1" applyFill="1" applyBorder="1" applyAlignment="1">
      <alignment horizontal="center"/>
    </xf>
    <xf numFmtId="0" fontId="0" fillId="78" borderId="19" xfId="0" applyFont="1" applyFill="1" applyBorder="1" applyAlignment="1">
      <alignment horizontal="center"/>
    </xf>
    <xf numFmtId="0" fontId="0" fillId="78" borderId="19" xfId="0" applyFill="1" applyBorder="1" applyAlignment="1">
      <alignment horizontal="center"/>
    </xf>
    <xf numFmtId="0" fontId="0" fillId="79" borderId="0" xfId="0" applyFill="1" applyAlignment="1">
      <alignment/>
    </xf>
    <xf numFmtId="0" fontId="0" fillId="80" borderId="0" xfId="0" applyFill="1" applyAlignment="1">
      <alignment/>
    </xf>
    <xf numFmtId="0" fontId="0" fillId="81" borderId="0" xfId="0" applyFill="1" applyAlignment="1">
      <alignment/>
    </xf>
    <xf numFmtId="0" fontId="9" fillId="45" borderId="19" xfId="0" applyNumberFormat="1" applyFont="1" applyFill="1" applyBorder="1" applyAlignment="1" quotePrefix="1">
      <alignment/>
    </xf>
    <xf numFmtId="0" fontId="0" fillId="45" borderId="19" xfId="0" applyFont="1" applyFill="1" applyBorder="1" applyAlignment="1">
      <alignment/>
    </xf>
    <xf numFmtId="0" fontId="0" fillId="82" borderId="0" xfId="0" applyFont="1" applyFill="1" applyAlignment="1">
      <alignment/>
    </xf>
    <xf numFmtId="0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vertical="center" wrapText="1"/>
    </xf>
    <xf numFmtId="0" fontId="0" fillId="45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wrapText="1"/>
    </xf>
    <xf numFmtId="165" fontId="0" fillId="45" borderId="19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1" fillId="8" borderId="0" xfId="0" applyFont="1" applyFill="1" applyAlignment="1">
      <alignment/>
    </xf>
    <xf numFmtId="0" fontId="0" fillId="80" borderId="28" xfId="0" applyFont="1" applyFill="1" applyBorder="1" applyAlignment="1">
      <alignment/>
    </xf>
    <xf numFmtId="0" fontId="0" fillId="83" borderId="28" xfId="0" applyFont="1" applyFill="1" applyBorder="1" applyAlignment="1">
      <alignment/>
    </xf>
    <xf numFmtId="0" fontId="0" fillId="78" borderId="28" xfId="0" applyFont="1" applyFill="1" applyBorder="1" applyAlignment="1">
      <alignment/>
    </xf>
    <xf numFmtId="0" fontId="0" fillId="78" borderId="19" xfId="0" applyNumberFormat="1" applyFont="1" applyFill="1" applyBorder="1" applyAlignment="1">
      <alignment/>
    </xf>
    <xf numFmtId="0" fontId="0" fillId="80" borderId="19" xfId="0" applyFont="1" applyFill="1" applyBorder="1" applyAlignment="1">
      <alignment/>
    </xf>
    <xf numFmtId="0" fontId="0" fillId="80" borderId="29" xfId="0" applyFont="1" applyFill="1" applyBorder="1" applyAlignment="1">
      <alignment/>
    </xf>
    <xf numFmtId="0" fontId="0" fillId="8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65" fontId="0" fillId="0" borderId="31" xfId="0" applyNumberFormat="1" applyFont="1" applyFill="1" applyBorder="1" applyAlignment="1">
      <alignment horizontal="right"/>
    </xf>
    <xf numFmtId="0" fontId="33" fillId="8" borderId="32" xfId="0" applyFont="1" applyFill="1" applyBorder="1" applyAlignment="1">
      <alignment/>
    </xf>
    <xf numFmtId="15" fontId="34" fillId="0" borderId="33" xfId="0" applyNumberFormat="1" applyFont="1" applyFill="1" applyBorder="1" applyAlignment="1">
      <alignment/>
    </xf>
    <xf numFmtId="15" fontId="34" fillId="0" borderId="34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3" fillId="80" borderId="35" xfId="0" applyFont="1" applyFill="1" applyBorder="1" applyAlignment="1">
      <alignment horizontal="center" vertical="center" textRotation="90"/>
    </xf>
    <xf numFmtId="0" fontId="33" fillId="80" borderId="36" xfId="0" applyFont="1" applyFill="1" applyBorder="1" applyAlignment="1">
      <alignment horizontal="center" vertical="center" textRotation="90"/>
    </xf>
    <xf numFmtId="0" fontId="33" fillId="80" borderId="37" xfId="0" applyFont="1" applyFill="1" applyBorder="1" applyAlignment="1">
      <alignment horizontal="center" vertical="center" textRotation="90"/>
    </xf>
    <xf numFmtId="0" fontId="33" fillId="78" borderId="35" xfId="0" applyFont="1" applyFill="1" applyBorder="1" applyAlignment="1">
      <alignment horizontal="center" vertical="center" textRotation="90"/>
    </xf>
    <xf numFmtId="0" fontId="33" fillId="78" borderId="36" xfId="0" applyFont="1" applyFill="1" applyBorder="1" applyAlignment="1">
      <alignment horizontal="center" vertical="center" textRotation="90"/>
    </xf>
    <xf numFmtId="0" fontId="33" fillId="78" borderId="37" xfId="0" applyFont="1" applyFill="1" applyBorder="1" applyAlignment="1">
      <alignment horizontal="center" vertical="center" textRotation="90"/>
    </xf>
    <xf numFmtId="0" fontId="33" fillId="83" borderId="35" xfId="0" applyFont="1" applyFill="1" applyBorder="1" applyAlignment="1">
      <alignment horizontal="center" vertical="center" textRotation="90"/>
    </xf>
    <xf numFmtId="0" fontId="33" fillId="83" borderId="36" xfId="0" applyFont="1" applyFill="1" applyBorder="1" applyAlignment="1">
      <alignment horizontal="center" vertical="center" textRotation="90"/>
    </xf>
    <xf numFmtId="0" fontId="33" fillId="83" borderId="37" xfId="0" applyFont="1" applyFill="1" applyBorder="1" applyAlignment="1">
      <alignment horizontal="center" vertical="center" textRotation="90"/>
    </xf>
    <xf numFmtId="0" fontId="0" fillId="45" borderId="38" xfId="0" applyFont="1" applyFill="1" applyBorder="1" applyAlignment="1">
      <alignment horizontal="center" vertical="center" textRotation="90" wrapText="1"/>
    </xf>
    <xf numFmtId="0" fontId="0" fillId="45" borderId="25" xfId="0" applyFill="1" applyBorder="1" applyAlignment="1">
      <alignment horizontal="center" vertical="center" textRotation="90" wrapText="1"/>
    </xf>
    <xf numFmtId="0" fontId="0" fillId="45" borderId="39" xfId="0" applyFill="1" applyBorder="1" applyAlignment="1">
      <alignment horizontal="center" vertical="center" textRotation="90" wrapText="1"/>
    </xf>
    <xf numFmtId="0" fontId="4" fillId="8" borderId="0" xfId="0" applyFont="1" applyFill="1" applyAlignment="1">
      <alignment horizontal="center"/>
    </xf>
    <xf numFmtId="164" fontId="1" fillId="8" borderId="20" xfId="0" applyNumberFormat="1" applyFont="1" applyFill="1" applyBorder="1" applyAlignment="1">
      <alignment horizontal="center"/>
    </xf>
    <xf numFmtId="164" fontId="1" fillId="8" borderId="22" xfId="0" applyNumberFormat="1" applyFont="1" applyFill="1" applyBorder="1" applyAlignment="1">
      <alignment horizontal="center"/>
    </xf>
    <xf numFmtId="164" fontId="1" fillId="8" borderId="40" xfId="0" applyNumberFormat="1" applyFont="1" applyFill="1" applyBorder="1" applyAlignment="1">
      <alignment horizontal="center"/>
    </xf>
    <xf numFmtId="0" fontId="0" fillId="8" borderId="19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wrapText="1"/>
    </xf>
  </cellXfs>
  <cellStyles count="132">
    <cellStyle name="Normal" xfId="0"/>
    <cellStyle name="20% - Colore 1" xfId="15"/>
    <cellStyle name="20% - Colore 1 2" xfId="16"/>
    <cellStyle name="20% - Colore 1 3" xfId="17"/>
    <cellStyle name="20% - Colore 2" xfId="18"/>
    <cellStyle name="20% - Colore 2 2" xfId="19"/>
    <cellStyle name="20% - Colore 2 3" xfId="20"/>
    <cellStyle name="20% - Colore 3" xfId="21"/>
    <cellStyle name="20% - Colore 3 2" xfId="22"/>
    <cellStyle name="20% - Colore 3 3" xfId="23"/>
    <cellStyle name="20% - Colore 4" xfId="24"/>
    <cellStyle name="20% - Colore 4 2" xfId="25"/>
    <cellStyle name="20% - Colore 4 3" xfId="26"/>
    <cellStyle name="20% - Colore 5" xfId="27"/>
    <cellStyle name="20% - Colore 5 2" xfId="28"/>
    <cellStyle name="20% - Colore 5 3" xfId="29"/>
    <cellStyle name="20% - Colore 6" xfId="30"/>
    <cellStyle name="20% - Colore 6 2" xfId="31"/>
    <cellStyle name="20% - Colore 6 3" xfId="32"/>
    <cellStyle name="40% - Colore 1" xfId="33"/>
    <cellStyle name="40% - Colore 1 2" xfId="34"/>
    <cellStyle name="40% - Colore 1 3" xfId="35"/>
    <cellStyle name="40% - Colore 2" xfId="36"/>
    <cellStyle name="40% - Colore 2 2" xfId="37"/>
    <cellStyle name="40% - Colore 2 3" xfId="38"/>
    <cellStyle name="40% - Colore 3" xfId="39"/>
    <cellStyle name="40% - Colore 3 2" xfId="40"/>
    <cellStyle name="40% - Colore 3 3" xfId="41"/>
    <cellStyle name="40% - Colore 4" xfId="42"/>
    <cellStyle name="40% - Colore 4 2" xfId="43"/>
    <cellStyle name="40% - Colore 4 3" xfId="44"/>
    <cellStyle name="40% - Colore 5" xfId="45"/>
    <cellStyle name="40% - Colore 5 2" xfId="46"/>
    <cellStyle name="40% - Colore 5 3" xfId="47"/>
    <cellStyle name="40% - Colore 6" xfId="48"/>
    <cellStyle name="40% - Colore 6 2" xfId="49"/>
    <cellStyle name="40% - Colore 6 3" xfId="50"/>
    <cellStyle name="60% - Colore 1" xfId="51"/>
    <cellStyle name="60% - Colore 1 2" xfId="52"/>
    <cellStyle name="60% - Colore 1 3" xfId="53"/>
    <cellStyle name="60% - Colore 2" xfId="54"/>
    <cellStyle name="60% - Colore 2 2" xfId="55"/>
    <cellStyle name="60% - Colore 2 3" xfId="56"/>
    <cellStyle name="60% - Colore 3" xfId="57"/>
    <cellStyle name="60% - Colore 3 2" xfId="58"/>
    <cellStyle name="60% - Colore 3 3" xfId="59"/>
    <cellStyle name="60% - Colore 4" xfId="60"/>
    <cellStyle name="60% - Colore 4 2" xfId="61"/>
    <cellStyle name="60% - Colore 4 3" xfId="62"/>
    <cellStyle name="60% - Colore 5" xfId="63"/>
    <cellStyle name="60% - Colore 5 2" xfId="64"/>
    <cellStyle name="60% - Colore 5 3" xfId="65"/>
    <cellStyle name="60% - Colore 6" xfId="66"/>
    <cellStyle name="60% - Colore 6 2" xfId="67"/>
    <cellStyle name="60% - Colore 6 3" xfId="68"/>
    <cellStyle name="Calcolo" xfId="69"/>
    <cellStyle name="Calcolo 2" xfId="70"/>
    <cellStyle name="Calcolo 3" xfId="71"/>
    <cellStyle name="Cella collegata" xfId="72"/>
    <cellStyle name="Cella collegata 2" xfId="73"/>
    <cellStyle name="Cella da controllare" xfId="74"/>
    <cellStyle name="Cella da controllare 2" xfId="75"/>
    <cellStyle name="Cella da controllare 3" xfId="76"/>
    <cellStyle name="Hyperlink" xfId="77"/>
    <cellStyle name="Collegamento ipertestuale 2" xfId="78"/>
    <cellStyle name="Collegamento ipertestuale 3" xfId="79"/>
    <cellStyle name="Collegamento ipertestuale 4" xfId="80"/>
    <cellStyle name="Collegamento ipertestuale 5" xfId="81"/>
    <cellStyle name="Followed Hyperlink" xfId="82"/>
    <cellStyle name="Colore 1" xfId="83"/>
    <cellStyle name="Colore 1 2" xfId="84"/>
    <cellStyle name="Colore 1 3" xfId="85"/>
    <cellStyle name="Colore 2" xfId="86"/>
    <cellStyle name="Colore 2 2" xfId="87"/>
    <cellStyle name="Colore 2 3" xfId="88"/>
    <cellStyle name="Colore 3" xfId="89"/>
    <cellStyle name="Colore 3 2" xfId="90"/>
    <cellStyle name="Colore 3 3" xfId="91"/>
    <cellStyle name="Colore 4" xfId="92"/>
    <cellStyle name="Colore 4 2" xfId="93"/>
    <cellStyle name="Colore 4 3" xfId="94"/>
    <cellStyle name="Colore 5" xfId="95"/>
    <cellStyle name="Colore 5 2" xfId="96"/>
    <cellStyle name="Colore 5 3" xfId="97"/>
    <cellStyle name="Colore 6" xfId="98"/>
    <cellStyle name="Colore 6 2" xfId="99"/>
    <cellStyle name="Colore 6 3" xfId="100"/>
    <cellStyle name="Excel_BuiltIn_Comma_0 1" xfId="101"/>
    <cellStyle name="Input" xfId="102"/>
    <cellStyle name="Input 2" xfId="103"/>
    <cellStyle name="Input 3" xfId="104"/>
    <cellStyle name="Comma" xfId="105"/>
    <cellStyle name="Comma [0]" xfId="106"/>
    <cellStyle name="Migliaia [0] 2" xfId="107"/>
    <cellStyle name="Migliaia [0] 3" xfId="108"/>
    <cellStyle name="Migliaia [0] 4" xfId="109"/>
    <cellStyle name="Neutrale" xfId="110"/>
    <cellStyle name="Neutrale 2" xfId="111"/>
    <cellStyle name="Neutrale 3" xfId="112"/>
    <cellStyle name="Normale 2" xfId="113"/>
    <cellStyle name="Normale 3" xfId="114"/>
    <cellStyle name="Nota" xfId="115"/>
    <cellStyle name="Nota 2" xfId="116"/>
    <cellStyle name="Nota 3" xfId="117"/>
    <cellStyle name="Output" xfId="118"/>
    <cellStyle name="Output 2" xfId="119"/>
    <cellStyle name="Output 3" xfId="120"/>
    <cellStyle name="Percent" xfId="121"/>
    <cellStyle name="Testo avviso" xfId="122"/>
    <cellStyle name="Testo avviso 2" xfId="123"/>
    <cellStyle name="Testo descrittivo" xfId="124"/>
    <cellStyle name="Testo descrittivo 2" xfId="125"/>
    <cellStyle name="Titolo" xfId="126"/>
    <cellStyle name="Titolo 1" xfId="127"/>
    <cellStyle name="Titolo 1 2" xfId="128"/>
    <cellStyle name="Titolo 2" xfId="129"/>
    <cellStyle name="Titolo 2 2" xfId="130"/>
    <cellStyle name="Titolo 3" xfId="131"/>
    <cellStyle name="Titolo 3 2" xfId="132"/>
    <cellStyle name="Titolo 4" xfId="133"/>
    <cellStyle name="Titolo 4 2" xfId="134"/>
    <cellStyle name="Titolo 5" xfId="135"/>
    <cellStyle name="Totale" xfId="136"/>
    <cellStyle name="Totale 2" xfId="137"/>
    <cellStyle name="Valore non valido" xfId="138"/>
    <cellStyle name="Valore non valido 2" xfId="139"/>
    <cellStyle name="Valore non valido 3" xfId="140"/>
    <cellStyle name="Valore valido" xfId="141"/>
    <cellStyle name="Valore valido 2" xfId="142"/>
    <cellStyle name="Valore valido 3" xfId="143"/>
    <cellStyle name="Currency" xfId="144"/>
    <cellStyle name="Currency [0]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gee027001@istruzione.it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gtd11000q@istruzione.it" TargetMode="External" /><Relationship Id="rId2" Type="http://schemas.openxmlformats.org/officeDocument/2006/relationships/hyperlink" Target="mailto:PGTF040001@istruzione.it" TargetMode="External" /><Relationship Id="rId3" Type="http://schemas.openxmlformats.org/officeDocument/2006/relationships/hyperlink" Target="mailto:pgee00600x@istruzione.it" TargetMode="External" /><Relationship Id="rId4" Type="http://schemas.openxmlformats.org/officeDocument/2006/relationships/hyperlink" Target="mailto:pgee01000g@istruzione.it" TargetMode="External" /><Relationship Id="rId5" Type="http://schemas.openxmlformats.org/officeDocument/2006/relationships/hyperlink" Target="mailto:tris00600n@istruzione.it" TargetMode="External" /><Relationship Id="rId6" Type="http://schemas.openxmlformats.org/officeDocument/2006/relationships/hyperlink" Target="mailto:pgic86500n@istruzione.it" TargetMode="External" /><Relationship Id="rId7" Type="http://schemas.openxmlformats.org/officeDocument/2006/relationships/hyperlink" Target="mailto:pgrh01000r@istruzione.it" TargetMode="External" /><Relationship Id="rId8" Type="http://schemas.openxmlformats.org/officeDocument/2006/relationships/hyperlink" Target="mailto:tris00100e@istruzione.it" TargetMode="External" /><Relationship Id="rId9" Type="http://schemas.openxmlformats.org/officeDocument/2006/relationships/hyperlink" Target="mailto:PGPC01000X@istruzione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view="pageBreakPreview" zoomScaleNormal="75" zoomScaleSheetLayoutView="100" zoomScalePageLayoutView="0" workbookViewId="0" topLeftCell="A1">
      <pane ySplit="2" topLeftCell="A135" activePane="bottomLeft" state="frozen"/>
      <selection pane="topLeft" activeCell="A1" sqref="A1"/>
      <selection pane="bottomLeft" activeCell="F152" sqref="F152"/>
    </sheetView>
  </sheetViews>
  <sheetFormatPr defaultColWidth="9.140625" defaultRowHeight="12.75"/>
  <cols>
    <col min="1" max="1" width="9.140625" style="1" customWidth="1"/>
    <col min="2" max="2" width="4.57421875" style="1" customWidth="1"/>
    <col min="3" max="3" width="12.00390625" style="1" customWidth="1"/>
    <col min="4" max="4" width="39.7109375" style="1" customWidth="1"/>
    <col min="5" max="5" width="9.00390625" style="4" customWidth="1"/>
    <col min="6" max="6" width="9.421875" style="1" customWidth="1"/>
    <col min="7" max="16384" width="9.140625" style="1" customWidth="1"/>
  </cols>
  <sheetData>
    <row r="1" spans="1:6" s="32" customFormat="1" ht="38.25" customHeight="1" thickBot="1">
      <c r="A1" s="112"/>
      <c r="B1" s="113" t="s">
        <v>340</v>
      </c>
      <c r="C1" s="113"/>
      <c r="D1" s="113"/>
      <c r="E1" s="114"/>
      <c r="F1" s="100"/>
    </row>
    <row r="2" spans="1:5" s="32" customFormat="1" ht="13.5" thickBot="1">
      <c r="A2" s="107"/>
      <c r="B2" s="108"/>
      <c r="C2" s="109" t="s">
        <v>37</v>
      </c>
      <c r="D2" s="110" t="s">
        <v>23</v>
      </c>
      <c r="E2" s="111"/>
    </row>
    <row r="3" spans="1:6" ht="12.75">
      <c r="A3" s="116" t="s">
        <v>335</v>
      </c>
      <c r="B3" s="106">
        <v>1</v>
      </c>
      <c r="C3" s="17" t="s">
        <v>91</v>
      </c>
      <c r="D3" s="96" t="s">
        <v>209</v>
      </c>
      <c r="E3" s="21">
        <v>88.77142857142857</v>
      </c>
      <c r="F3" s="3"/>
    </row>
    <row r="4" spans="1:5" s="3" customFormat="1" ht="12.75">
      <c r="A4" s="117"/>
      <c r="B4" s="101">
        <v>2</v>
      </c>
      <c r="C4" s="17" t="s">
        <v>110</v>
      </c>
      <c r="D4" s="9" t="s">
        <v>238</v>
      </c>
      <c r="E4" s="21">
        <v>88.73428571428572</v>
      </c>
    </row>
    <row r="5" spans="1:6" ht="16.5" customHeight="1">
      <c r="A5" s="117"/>
      <c r="B5" s="101">
        <v>3</v>
      </c>
      <c r="C5" s="17" t="s">
        <v>51</v>
      </c>
      <c r="D5" s="9" t="s">
        <v>229</v>
      </c>
      <c r="E5" s="21">
        <v>85.54285714285714</v>
      </c>
      <c r="F5" s="3"/>
    </row>
    <row r="6" spans="1:6" ht="12.75">
      <c r="A6" s="117"/>
      <c r="B6" s="101">
        <v>4</v>
      </c>
      <c r="C6" s="30" t="s">
        <v>117</v>
      </c>
      <c r="D6" s="92" t="s">
        <v>241</v>
      </c>
      <c r="E6" s="21">
        <v>84.94</v>
      </c>
      <c r="F6" s="99"/>
    </row>
    <row r="7" spans="1:6" ht="12.75">
      <c r="A7" s="117"/>
      <c r="B7" s="101">
        <v>5</v>
      </c>
      <c r="C7" s="17" t="s">
        <v>194</v>
      </c>
      <c r="D7" s="9" t="s">
        <v>195</v>
      </c>
      <c r="E7" s="21">
        <v>83.14285714285715</v>
      </c>
      <c r="F7" s="99"/>
    </row>
    <row r="8" spans="1:6" ht="12.75">
      <c r="A8" s="117"/>
      <c r="B8" s="101">
        <v>6</v>
      </c>
      <c r="C8" s="9" t="s">
        <v>234</v>
      </c>
      <c r="D8" s="96" t="s">
        <v>136</v>
      </c>
      <c r="E8" s="21">
        <v>80.87714285714286</v>
      </c>
      <c r="F8" s="99"/>
    </row>
    <row r="9" spans="1:6" ht="12.75">
      <c r="A9" s="117"/>
      <c r="B9" s="101">
        <v>7</v>
      </c>
      <c r="C9" s="17" t="s">
        <v>80</v>
      </c>
      <c r="D9" s="9" t="s">
        <v>193</v>
      </c>
      <c r="E9" s="21">
        <v>78.37142857142857</v>
      </c>
      <c r="F9" s="99"/>
    </row>
    <row r="10" spans="1:6" ht="12.75">
      <c r="A10" s="117"/>
      <c r="B10" s="101">
        <v>8</v>
      </c>
      <c r="C10" s="30" t="s">
        <v>129</v>
      </c>
      <c r="D10" s="92" t="s">
        <v>293</v>
      </c>
      <c r="E10" s="21">
        <v>78.34285714285714</v>
      </c>
      <c r="F10" s="99"/>
    </row>
    <row r="11" spans="1:6" ht="12.75">
      <c r="A11" s="117"/>
      <c r="B11" s="101">
        <v>9</v>
      </c>
      <c r="C11" s="30" t="s">
        <v>144</v>
      </c>
      <c r="D11" s="92" t="s">
        <v>297</v>
      </c>
      <c r="E11" s="21">
        <v>78.25714285714285</v>
      </c>
      <c r="F11" s="99"/>
    </row>
    <row r="12" spans="1:6" ht="12.75">
      <c r="A12" s="117"/>
      <c r="B12" s="101">
        <v>10</v>
      </c>
      <c r="C12" s="17" t="s">
        <v>90</v>
      </c>
      <c r="D12" s="96" t="s">
        <v>242</v>
      </c>
      <c r="E12" s="21">
        <v>78.02857142857142</v>
      </c>
      <c r="F12" s="99"/>
    </row>
    <row r="13" spans="1:6" ht="15">
      <c r="A13" s="117"/>
      <c r="B13" s="101">
        <v>11</v>
      </c>
      <c r="C13" s="17" t="s">
        <v>107</v>
      </c>
      <c r="D13" s="105" t="s">
        <v>329</v>
      </c>
      <c r="E13" s="21">
        <v>77.00999999999999</v>
      </c>
      <c r="F13" s="99"/>
    </row>
    <row r="14" spans="1:6" ht="12.75">
      <c r="A14" s="117"/>
      <c r="B14" s="101">
        <v>12</v>
      </c>
      <c r="C14" s="30" t="s">
        <v>95</v>
      </c>
      <c r="D14" s="92" t="s">
        <v>227</v>
      </c>
      <c r="E14" s="21">
        <v>76.49285714285715</v>
      </c>
      <c r="F14" s="99"/>
    </row>
    <row r="15" spans="1:6" ht="12.75">
      <c r="A15" s="117"/>
      <c r="B15" s="101">
        <v>13</v>
      </c>
      <c r="C15" s="17" t="s">
        <v>258</v>
      </c>
      <c r="D15" s="9" t="s">
        <v>259</v>
      </c>
      <c r="E15" s="21">
        <v>75.71428571428571</v>
      </c>
      <c r="F15" s="99"/>
    </row>
    <row r="16" spans="1:6" ht="12.75">
      <c r="A16" s="117"/>
      <c r="B16" s="101">
        <v>14</v>
      </c>
      <c r="C16" s="17" t="s">
        <v>120</v>
      </c>
      <c r="D16" s="9" t="s">
        <v>260</v>
      </c>
      <c r="E16" s="21">
        <v>74.77142857142857</v>
      </c>
      <c r="F16" s="99"/>
    </row>
    <row r="17" spans="1:6" ht="12.75">
      <c r="A17" s="117"/>
      <c r="B17" s="101">
        <v>15</v>
      </c>
      <c r="C17" s="17" t="s">
        <v>218</v>
      </c>
      <c r="D17" s="96" t="s">
        <v>309</v>
      </c>
      <c r="E17" s="21">
        <v>71.06142857142856</v>
      </c>
      <c r="F17" s="99"/>
    </row>
    <row r="18" spans="1:6" ht="12.75">
      <c r="A18" s="117"/>
      <c r="B18" s="101">
        <v>16</v>
      </c>
      <c r="C18" s="17" t="s">
        <v>127</v>
      </c>
      <c r="D18" s="96" t="s">
        <v>330</v>
      </c>
      <c r="E18" s="21">
        <v>70.74857142857142</v>
      </c>
      <c r="F18" s="99"/>
    </row>
    <row r="19" spans="1:6" ht="12.75">
      <c r="A19" s="117"/>
      <c r="B19" s="101">
        <v>17</v>
      </c>
      <c r="C19" s="17" t="s">
        <v>266</v>
      </c>
      <c r="D19" s="93" t="s">
        <v>267</v>
      </c>
      <c r="E19" s="21">
        <v>69.56285714285715</v>
      </c>
      <c r="F19" s="99"/>
    </row>
    <row r="20" spans="1:6" ht="12.75">
      <c r="A20" s="117"/>
      <c r="B20" s="101">
        <v>18</v>
      </c>
      <c r="C20" s="17" t="s">
        <v>121</v>
      </c>
      <c r="D20" s="9" t="s">
        <v>280</v>
      </c>
      <c r="E20" s="21">
        <v>69</v>
      </c>
      <c r="F20" s="99"/>
    </row>
    <row r="21" spans="1:6" s="2" customFormat="1" ht="12.75">
      <c r="A21" s="117"/>
      <c r="B21" s="101">
        <v>19</v>
      </c>
      <c r="C21" s="17" t="s">
        <v>29</v>
      </c>
      <c r="D21" s="93" t="s">
        <v>288</v>
      </c>
      <c r="E21" s="21">
        <v>68.1</v>
      </c>
      <c r="F21" s="99"/>
    </row>
    <row r="22" spans="1:5" ht="12.75">
      <c r="A22" s="117"/>
      <c r="B22" s="101">
        <v>20</v>
      </c>
      <c r="C22" s="30" t="s">
        <v>93</v>
      </c>
      <c r="D22" s="92" t="s">
        <v>281</v>
      </c>
      <c r="E22" s="21">
        <v>67.57285714285715</v>
      </c>
    </row>
    <row r="23" spans="1:5" ht="12.75">
      <c r="A23" s="117"/>
      <c r="B23" s="101">
        <v>21</v>
      </c>
      <c r="C23" s="30" t="s">
        <v>71</v>
      </c>
      <c r="D23" s="92" t="s">
        <v>292</v>
      </c>
      <c r="E23" s="21">
        <v>67.12</v>
      </c>
    </row>
    <row r="24" spans="1:5" ht="12.75">
      <c r="A24" s="117"/>
      <c r="B24" s="101">
        <v>22</v>
      </c>
      <c r="C24" s="17" t="s">
        <v>111</v>
      </c>
      <c r="D24" s="96" t="s">
        <v>210</v>
      </c>
      <c r="E24" s="21">
        <v>66.2057142857143</v>
      </c>
    </row>
    <row r="25" spans="1:5" ht="12.75">
      <c r="A25" s="117"/>
      <c r="B25" s="101">
        <v>23</v>
      </c>
      <c r="C25" s="17" t="s">
        <v>232</v>
      </c>
      <c r="D25" s="9" t="s">
        <v>233</v>
      </c>
      <c r="E25" s="21">
        <v>66.16</v>
      </c>
    </row>
    <row r="26" spans="1:5" ht="12.75">
      <c r="A26" s="117"/>
      <c r="B26" s="101">
        <v>24</v>
      </c>
      <c r="C26" s="5" t="s">
        <v>83</v>
      </c>
      <c r="D26" s="9" t="s">
        <v>268</v>
      </c>
      <c r="E26" s="21">
        <v>65.74285714285715</v>
      </c>
    </row>
    <row r="27" spans="1:5" ht="12.75">
      <c r="A27" s="117"/>
      <c r="B27" s="101">
        <v>25</v>
      </c>
      <c r="C27" s="17" t="s">
        <v>44</v>
      </c>
      <c r="D27" s="9" t="s">
        <v>162</v>
      </c>
      <c r="E27" s="21">
        <v>65.74285714285713</v>
      </c>
    </row>
    <row r="28" spans="1:5" ht="12.75">
      <c r="A28" s="117"/>
      <c r="B28" s="101">
        <v>26</v>
      </c>
      <c r="C28" s="17" t="s">
        <v>49</v>
      </c>
      <c r="D28" s="9" t="s">
        <v>172</v>
      </c>
      <c r="E28" s="21">
        <v>65.48285714285714</v>
      </c>
    </row>
    <row r="29" spans="1:5" ht="12.75">
      <c r="A29" s="117"/>
      <c r="B29" s="101">
        <v>27</v>
      </c>
      <c r="C29" s="17" t="s">
        <v>211</v>
      </c>
      <c r="D29" s="96" t="s">
        <v>212</v>
      </c>
      <c r="E29" s="21">
        <v>65.34142857142857</v>
      </c>
    </row>
    <row r="30" spans="1:5" ht="13.5" thickBot="1">
      <c r="A30" s="118"/>
      <c r="B30" s="101">
        <v>28</v>
      </c>
      <c r="C30" s="30" t="s">
        <v>113</v>
      </c>
      <c r="D30" s="92" t="s">
        <v>160</v>
      </c>
      <c r="E30" s="21">
        <v>65.30142857142857</v>
      </c>
    </row>
    <row r="31" spans="1:5" ht="12.75">
      <c r="A31" s="119" t="s">
        <v>336</v>
      </c>
      <c r="B31" s="103">
        <v>29</v>
      </c>
      <c r="C31" s="17" t="s">
        <v>128</v>
      </c>
      <c r="D31" s="9" t="s">
        <v>239</v>
      </c>
      <c r="E31" s="21">
        <v>64.50999999999999</v>
      </c>
    </row>
    <row r="32" spans="1:5" ht="12.75">
      <c r="A32" s="120"/>
      <c r="B32" s="103">
        <v>30</v>
      </c>
      <c r="C32" s="17" t="s">
        <v>118</v>
      </c>
      <c r="D32" s="9" t="s">
        <v>282</v>
      </c>
      <c r="E32" s="21">
        <v>64.50857142857143</v>
      </c>
    </row>
    <row r="33" spans="1:5" ht="12.75">
      <c r="A33" s="120"/>
      <c r="B33" s="103">
        <v>31</v>
      </c>
      <c r="C33" s="17" t="s">
        <v>133</v>
      </c>
      <c r="D33" s="96" t="s">
        <v>331</v>
      </c>
      <c r="E33" s="21">
        <v>64.30428571428571</v>
      </c>
    </row>
    <row r="34" spans="1:5" ht="12.75">
      <c r="A34" s="120"/>
      <c r="B34" s="103">
        <v>32</v>
      </c>
      <c r="C34" s="9" t="s">
        <v>139</v>
      </c>
      <c r="D34" s="94" t="s">
        <v>324</v>
      </c>
      <c r="E34" s="21">
        <v>64.30000000000001</v>
      </c>
    </row>
    <row r="35" spans="1:5" ht="12.75">
      <c r="A35" s="120"/>
      <c r="B35" s="103">
        <v>33</v>
      </c>
      <c r="C35" s="17" t="s">
        <v>119</v>
      </c>
      <c r="D35" s="9" t="s">
        <v>169</v>
      </c>
      <c r="E35" s="21">
        <v>63.747142857142855</v>
      </c>
    </row>
    <row r="36" spans="1:5" ht="15">
      <c r="A36" s="120"/>
      <c r="B36" s="103">
        <v>34</v>
      </c>
      <c r="C36" s="17" t="s">
        <v>145</v>
      </c>
      <c r="D36" s="104" t="s">
        <v>328</v>
      </c>
      <c r="E36" s="21">
        <v>63.5</v>
      </c>
    </row>
    <row r="37" spans="1:5" ht="12.75">
      <c r="A37" s="120"/>
      <c r="B37" s="103">
        <v>35</v>
      </c>
      <c r="C37" s="17" t="s">
        <v>325</v>
      </c>
      <c r="D37" s="96" t="s">
        <v>311</v>
      </c>
      <c r="E37" s="21">
        <v>62.95142857142857</v>
      </c>
    </row>
    <row r="38" spans="1:5" ht="12.75">
      <c r="A38" s="120"/>
      <c r="B38" s="103">
        <v>36</v>
      </c>
      <c r="C38" s="17" t="s">
        <v>124</v>
      </c>
      <c r="D38" s="96" t="s">
        <v>334</v>
      </c>
      <c r="E38" s="21">
        <v>62.635714285714286</v>
      </c>
    </row>
    <row r="39" spans="1:5" ht="12.75">
      <c r="A39" s="120"/>
      <c r="B39" s="103">
        <v>37</v>
      </c>
      <c r="C39" s="17" t="s">
        <v>230</v>
      </c>
      <c r="D39" s="9" t="s">
        <v>231</v>
      </c>
      <c r="E39" s="21">
        <v>62.37</v>
      </c>
    </row>
    <row r="40" spans="1:5" ht="12.75">
      <c r="A40" s="120"/>
      <c r="B40" s="103">
        <v>38</v>
      </c>
      <c r="C40" s="17" t="s">
        <v>102</v>
      </c>
      <c r="D40" s="97" t="s">
        <v>198</v>
      </c>
      <c r="E40" s="21">
        <v>62.16142857142857</v>
      </c>
    </row>
    <row r="41" spans="1:5" ht="12.75">
      <c r="A41" s="120"/>
      <c r="B41" s="103">
        <v>39</v>
      </c>
      <c r="C41" s="17" t="s">
        <v>43</v>
      </c>
      <c r="D41" s="9" t="s">
        <v>199</v>
      </c>
      <c r="E41" s="21">
        <v>61.32</v>
      </c>
    </row>
    <row r="42" spans="1:5" ht="12.75">
      <c r="A42" s="120"/>
      <c r="B42" s="103">
        <v>40</v>
      </c>
      <c r="C42" s="17" t="s">
        <v>94</v>
      </c>
      <c r="D42" s="9" t="s">
        <v>272</v>
      </c>
      <c r="E42" s="21">
        <v>61.27571428571429</v>
      </c>
    </row>
    <row r="43" spans="1:5" ht="12.75">
      <c r="A43" s="120"/>
      <c r="B43" s="103">
        <v>41</v>
      </c>
      <c r="C43" s="30" t="s">
        <v>100</v>
      </c>
      <c r="D43" s="92" t="s">
        <v>301</v>
      </c>
      <c r="E43" s="21">
        <v>61.27428571428571</v>
      </c>
    </row>
    <row r="44" spans="1:5" ht="12.75">
      <c r="A44" s="120"/>
      <c r="B44" s="103">
        <v>42</v>
      </c>
      <c r="C44" s="30" t="s">
        <v>66</v>
      </c>
      <c r="D44" s="92" t="s">
        <v>174</v>
      </c>
      <c r="E44" s="21">
        <v>61.132857142857134</v>
      </c>
    </row>
    <row r="45" spans="1:5" ht="12.75">
      <c r="A45" s="120"/>
      <c r="B45" s="103">
        <v>43</v>
      </c>
      <c r="C45" s="9" t="s">
        <v>217</v>
      </c>
      <c r="D45" s="94" t="s">
        <v>308</v>
      </c>
      <c r="E45" s="21">
        <v>60.92</v>
      </c>
    </row>
    <row r="46" spans="1:5" ht="12.75">
      <c r="A46" s="120"/>
      <c r="B46" s="103">
        <v>44</v>
      </c>
      <c r="C46" s="9" t="s">
        <v>141</v>
      </c>
      <c r="D46" s="94" t="s">
        <v>333</v>
      </c>
      <c r="E46" s="21">
        <v>60.42142857142857</v>
      </c>
    </row>
    <row r="47" spans="1:5" s="3" customFormat="1" ht="12.75">
      <c r="A47" s="120"/>
      <c r="B47" s="103">
        <v>45</v>
      </c>
      <c r="C47" s="17" t="s">
        <v>53</v>
      </c>
      <c r="D47" s="9" t="s">
        <v>200</v>
      </c>
      <c r="E47" s="21">
        <v>60.41428571428572</v>
      </c>
    </row>
    <row r="48" spans="1:5" ht="12.75">
      <c r="A48" s="120"/>
      <c r="B48" s="103">
        <v>46</v>
      </c>
      <c r="C48" s="17" t="s">
        <v>132</v>
      </c>
      <c r="D48" s="9" t="s">
        <v>296</v>
      </c>
      <c r="E48" s="21">
        <v>60.121428571428574</v>
      </c>
    </row>
    <row r="49" spans="1:5" ht="12.75">
      <c r="A49" s="120"/>
      <c r="B49" s="103">
        <v>47</v>
      </c>
      <c r="C49" s="17" t="s">
        <v>116</v>
      </c>
      <c r="D49" s="9" t="s">
        <v>273</v>
      </c>
      <c r="E49" s="21">
        <v>59.84142857142857</v>
      </c>
    </row>
    <row r="50" spans="1:5" ht="12.75">
      <c r="A50" s="120"/>
      <c r="B50" s="103">
        <v>48</v>
      </c>
      <c r="C50" s="17" t="s">
        <v>150</v>
      </c>
      <c r="D50" s="9" t="s">
        <v>159</v>
      </c>
      <c r="E50" s="21">
        <v>59.09428571428572</v>
      </c>
    </row>
    <row r="51" spans="1:5" ht="12.75">
      <c r="A51" s="120"/>
      <c r="B51" s="103">
        <v>49</v>
      </c>
      <c r="C51" s="17" t="s">
        <v>222</v>
      </c>
      <c r="D51" s="96" t="s">
        <v>223</v>
      </c>
      <c r="E51" s="21">
        <v>59.074285714285715</v>
      </c>
    </row>
    <row r="52" spans="1:5" ht="12.75">
      <c r="A52" s="120"/>
      <c r="B52" s="103">
        <v>50</v>
      </c>
      <c r="C52" s="17" t="s">
        <v>64</v>
      </c>
      <c r="D52" s="9" t="s">
        <v>201</v>
      </c>
      <c r="E52" s="21">
        <v>58.86000000000001</v>
      </c>
    </row>
    <row r="53" spans="1:5" ht="12.75">
      <c r="A53" s="120"/>
      <c r="B53" s="103">
        <v>51</v>
      </c>
      <c r="C53" s="17" t="s">
        <v>138</v>
      </c>
      <c r="D53" s="96" t="s">
        <v>332</v>
      </c>
      <c r="E53" s="21">
        <v>58.45428571428571</v>
      </c>
    </row>
    <row r="54" spans="1:5" ht="12.75">
      <c r="A54" s="120"/>
      <c r="B54" s="103">
        <v>52</v>
      </c>
      <c r="C54" s="17" t="s">
        <v>286</v>
      </c>
      <c r="D54" s="9" t="s">
        <v>287</v>
      </c>
      <c r="E54" s="21">
        <v>58.11714285714286</v>
      </c>
    </row>
    <row r="55" spans="1:5" ht="12.75">
      <c r="A55" s="120"/>
      <c r="B55" s="103">
        <v>53</v>
      </c>
      <c r="C55" s="7" t="s">
        <v>321</v>
      </c>
      <c r="D55" s="9" t="s">
        <v>205</v>
      </c>
      <c r="E55" s="21">
        <v>57.45</v>
      </c>
    </row>
    <row r="56" spans="1:5" ht="12.75">
      <c r="A56" s="120"/>
      <c r="B56" s="103">
        <v>54</v>
      </c>
      <c r="C56" s="17" t="s">
        <v>142</v>
      </c>
      <c r="D56" s="9" t="s">
        <v>161</v>
      </c>
      <c r="E56" s="21">
        <v>57.25714285714286</v>
      </c>
    </row>
    <row r="57" spans="1:5" ht="12.75">
      <c r="A57" s="120"/>
      <c r="B57" s="103">
        <v>55</v>
      </c>
      <c r="C57" s="30" t="s">
        <v>157</v>
      </c>
      <c r="D57" s="92" t="s">
        <v>298</v>
      </c>
      <c r="E57" s="21">
        <v>56.854285714285716</v>
      </c>
    </row>
    <row r="58" spans="1:5" ht="12.75">
      <c r="A58" s="120"/>
      <c r="B58" s="103">
        <v>56</v>
      </c>
      <c r="C58" s="17" t="s">
        <v>114</v>
      </c>
      <c r="D58" s="9" t="s">
        <v>285</v>
      </c>
      <c r="E58" s="21">
        <v>56.681428571428576</v>
      </c>
    </row>
    <row r="59" spans="1:5" ht="12.75">
      <c r="A59" s="120"/>
      <c r="B59" s="103">
        <v>57</v>
      </c>
      <c r="C59" s="30" t="s">
        <v>50</v>
      </c>
      <c r="D59" s="92" t="s">
        <v>314</v>
      </c>
      <c r="E59" s="21">
        <v>56.511428571428574</v>
      </c>
    </row>
    <row r="60" spans="1:5" ht="12.75">
      <c r="A60" s="120"/>
      <c r="B60" s="103">
        <v>58</v>
      </c>
      <c r="C60" s="17" t="s">
        <v>62</v>
      </c>
      <c r="D60" s="9" t="s">
        <v>189</v>
      </c>
      <c r="E60" s="21">
        <v>55.92857142857142</v>
      </c>
    </row>
    <row r="61" spans="1:5" ht="12.75">
      <c r="A61" s="120"/>
      <c r="B61" s="103">
        <v>59</v>
      </c>
      <c r="C61" s="30" t="s">
        <v>48</v>
      </c>
      <c r="D61" s="92" t="s">
        <v>208</v>
      </c>
      <c r="E61" s="21">
        <v>55.89</v>
      </c>
    </row>
    <row r="62" spans="1:5" ht="12.75">
      <c r="A62" s="120"/>
      <c r="B62" s="103">
        <v>60</v>
      </c>
      <c r="C62" s="17" t="s">
        <v>270</v>
      </c>
      <c r="D62" s="9" t="s">
        <v>271</v>
      </c>
      <c r="E62" s="21">
        <v>55.56857142857143</v>
      </c>
    </row>
    <row r="63" spans="1:5" ht="12.75">
      <c r="A63" s="120"/>
      <c r="B63" s="103">
        <v>61</v>
      </c>
      <c r="C63" s="30" t="s">
        <v>108</v>
      </c>
      <c r="D63" s="92" t="s">
        <v>206</v>
      </c>
      <c r="E63" s="21">
        <v>55.53285714285715</v>
      </c>
    </row>
    <row r="64" spans="1:5" ht="12.75">
      <c r="A64" s="120"/>
      <c r="B64" s="103">
        <v>62</v>
      </c>
      <c r="C64" s="17" t="s">
        <v>75</v>
      </c>
      <c r="D64" s="9" t="s">
        <v>235</v>
      </c>
      <c r="E64" s="21">
        <v>55.32714285714286</v>
      </c>
    </row>
    <row r="65" spans="1:5" ht="12.75">
      <c r="A65" s="120"/>
      <c r="B65" s="103">
        <v>63</v>
      </c>
      <c r="C65" s="17" t="s">
        <v>70</v>
      </c>
      <c r="D65" s="9" t="s">
        <v>164</v>
      </c>
      <c r="E65" s="21">
        <v>55.058571428571426</v>
      </c>
    </row>
    <row r="66" spans="1:5" ht="12.75">
      <c r="A66" s="120"/>
      <c r="B66" s="103">
        <v>64</v>
      </c>
      <c r="C66" s="30" t="s">
        <v>84</v>
      </c>
      <c r="D66" s="96" t="s">
        <v>213</v>
      </c>
      <c r="E66" s="21">
        <v>54.51</v>
      </c>
    </row>
    <row r="67" spans="1:5" ht="12.75">
      <c r="A67" s="120"/>
      <c r="B67" s="103">
        <v>65</v>
      </c>
      <c r="C67" s="30" t="s">
        <v>68</v>
      </c>
      <c r="D67" s="92" t="s">
        <v>183</v>
      </c>
      <c r="E67" s="21">
        <v>54.00714285714286</v>
      </c>
    </row>
    <row r="68" spans="1:5" ht="12.75">
      <c r="A68" s="120"/>
      <c r="B68" s="103">
        <v>66</v>
      </c>
      <c r="C68" s="17" t="s">
        <v>156</v>
      </c>
      <c r="D68" s="9" t="s">
        <v>237</v>
      </c>
      <c r="E68" s="21">
        <v>53.76571428571429</v>
      </c>
    </row>
    <row r="69" spans="1:5" ht="12.75">
      <c r="A69" s="120"/>
      <c r="B69" s="103">
        <v>67</v>
      </c>
      <c r="C69" s="30" t="s">
        <v>264</v>
      </c>
      <c r="D69" s="92" t="s">
        <v>320</v>
      </c>
      <c r="E69" s="21">
        <v>53.48285714285714</v>
      </c>
    </row>
    <row r="70" spans="1:5" ht="12.75">
      <c r="A70" s="120"/>
      <c r="B70" s="103">
        <v>68</v>
      </c>
      <c r="C70" s="17" t="s">
        <v>253</v>
      </c>
      <c r="D70" s="9" t="s">
        <v>254</v>
      </c>
      <c r="E70" s="21">
        <v>53.248571428571424</v>
      </c>
    </row>
    <row r="71" spans="1:5" ht="12.75">
      <c r="A71" s="120"/>
      <c r="B71" s="103">
        <v>69</v>
      </c>
      <c r="C71" s="17" t="s">
        <v>73</v>
      </c>
      <c r="D71" s="93" t="s">
        <v>262</v>
      </c>
      <c r="E71" s="21">
        <v>53.16</v>
      </c>
    </row>
    <row r="72" spans="1:5" ht="12.75">
      <c r="A72" s="120"/>
      <c r="B72" s="103">
        <v>70</v>
      </c>
      <c r="C72" s="17" t="s">
        <v>81</v>
      </c>
      <c r="D72" s="9" t="s">
        <v>158</v>
      </c>
      <c r="E72" s="21">
        <v>53.152857142857144</v>
      </c>
    </row>
    <row r="73" spans="1:5" ht="12.75">
      <c r="A73" s="120"/>
      <c r="B73" s="103">
        <v>71</v>
      </c>
      <c r="C73" s="17" t="s">
        <v>97</v>
      </c>
      <c r="D73" s="96" t="s">
        <v>221</v>
      </c>
      <c r="E73" s="21">
        <v>53.11857142857142</v>
      </c>
    </row>
    <row r="74" spans="1:5" ht="12.75">
      <c r="A74" s="120"/>
      <c r="B74" s="103">
        <v>72</v>
      </c>
      <c r="C74" s="17" t="s">
        <v>41</v>
      </c>
      <c r="D74" s="9" t="s">
        <v>179</v>
      </c>
      <c r="E74" s="21">
        <v>53.067142857142855</v>
      </c>
    </row>
    <row r="75" spans="1:5" ht="12.75">
      <c r="A75" s="120"/>
      <c r="B75" s="103">
        <v>73</v>
      </c>
      <c r="C75" s="17" t="s">
        <v>215</v>
      </c>
      <c r="D75" s="96" t="s">
        <v>216</v>
      </c>
      <c r="E75" s="21">
        <v>52.910000000000004</v>
      </c>
    </row>
    <row r="76" spans="1:5" ht="12.75">
      <c r="A76" s="120"/>
      <c r="B76" s="103">
        <v>74</v>
      </c>
      <c r="C76" s="17" t="s">
        <v>177</v>
      </c>
      <c r="D76" s="9" t="s">
        <v>178</v>
      </c>
      <c r="E76" s="21">
        <v>52.54142857142857</v>
      </c>
    </row>
    <row r="77" spans="1:5" ht="12.75">
      <c r="A77" s="120"/>
      <c r="B77" s="103">
        <v>75</v>
      </c>
      <c r="C77" s="5" t="s">
        <v>56</v>
      </c>
      <c r="D77" s="92" t="s">
        <v>240</v>
      </c>
      <c r="E77" s="21">
        <v>52.39142857142857</v>
      </c>
    </row>
    <row r="78" spans="1:5" ht="12.75">
      <c r="A78" s="120"/>
      <c r="B78" s="103">
        <v>76</v>
      </c>
      <c r="C78" s="17" t="s">
        <v>31</v>
      </c>
      <c r="D78" s="9" t="s">
        <v>289</v>
      </c>
      <c r="E78" s="21">
        <v>52.308571428571426</v>
      </c>
    </row>
    <row r="79" spans="1:5" ht="12.75">
      <c r="A79" s="120"/>
      <c r="B79" s="103">
        <v>77</v>
      </c>
      <c r="C79" s="17" t="s">
        <v>153</v>
      </c>
      <c r="D79" s="9" t="s">
        <v>163</v>
      </c>
      <c r="E79" s="21">
        <v>52.135714285714286</v>
      </c>
    </row>
    <row r="80" spans="1:5" s="3" customFormat="1" ht="12.75">
      <c r="A80" s="120"/>
      <c r="B80" s="103">
        <v>78</v>
      </c>
      <c r="C80" s="30" t="s">
        <v>135</v>
      </c>
      <c r="D80" s="92" t="s">
        <v>175</v>
      </c>
      <c r="E80" s="21">
        <v>52.11142857142857</v>
      </c>
    </row>
    <row r="81" spans="1:5" ht="12.75">
      <c r="A81" s="120"/>
      <c r="B81" s="103">
        <v>79</v>
      </c>
      <c r="C81" s="9" t="s">
        <v>104</v>
      </c>
      <c r="D81" s="94" t="s">
        <v>214</v>
      </c>
      <c r="E81" s="21">
        <v>52.1</v>
      </c>
    </row>
    <row r="82" spans="1:5" ht="12.75">
      <c r="A82" s="120"/>
      <c r="B82" s="103">
        <v>80</v>
      </c>
      <c r="C82" s="17" t="s">
        <v>87</v>
      </c>
      <c r="D82" s="9" t="s">
        <v>181</v>
      </c>
      <c r="E82" s="21">
        <v>51.94714285714286</v>
      </c>
    </row>
    <row r="83" spans="1:5" ht="12.75">
      <c r="A83" s="120"/>
      <c r="B83" s="103">
        <v>81</v>
      </c>
      <c r="C83" s="17" t="s">
        <v>89</v>
      </c>
      <c r="D83" s="9" t="s">
        <v>263</v>
      </c>
      <c r="E83" s="21">
        <v>51.84857142857143</v>
      </c>
    </row>
    <row r="84" spans="1:5" ht="12.75">
      <c r="A84" s="120"/>
      <c r="B84" s="103">
        <v>82</v>
      </c>
      <c r="C84" s="30" t="s">
        <v>155</v>
      </c>
      <c r="D84" s="92" t="s">
        <v>295</v>
      </c>
      <c r="E84" s="21">
        <v>51.76714285714286</v>
      </c>
    </row>
    <row r="85" spans="1:5" ht="12.75">
      <c r="A85" s="120"/>
      <c r="B85" s="103">
        <v>83</v>
      </c>
      <c r="C85" s="30" t="s">
        <v>45</v>
      </c>
      <c r="D85" s="92" t="s">
        <v>236</v>
      </c>
      <c r="E85" s="21">
        <v>51.27428571428572</v>
      </c>
    </row>
    <row r="86" spans="1:5" ht="12.75">
      <c r="A86" s="120"/>
      <c r="B86" s="103">
        <v>84</v>
      </c>
      <c r="C86" s="17" t="s">
        <v>170</v>
      </c>
      <c r="D86" s="9" t="s">
        <v>171</v>
      </c>
      <c r="E86" s="21">
        <v>50.82142857142857</v>
      </c>
    </row>
    <row r="87" spans="1:5" ht="12.75">
      <c r="A87" s="120"/>
      <c r="B87" s="103">
        <v>85</v>
      </c>
      <c r="C87" s="30" t="s">
        <v>299</v>
      </c>
      <c r="D87" s="92" t="s">
        <v>300</v>
      </c>
      <c r="E87" s="21">
        <v>50.315714285714286</v>
      </c>
    </row>
    <row r="88" spans="1:5" ht="12.75">
      <c r="A88" s="120"/>
      <c r="B88" s="103">
        <v>86</v>
      </c>
      <c r="C88" s="17" t="s">
        <v>190</v>
      </c>
      <c r="D88" s="9" t="s">
        <v>191</v>
      </c>
      <c r="E88" s="21">
        <v>50.181428571428576</v>
      </c>
    </row>
    <row r="89" spans="1:5" ht="12.75">
      <c r="A89" s="120"/>
      <c r="B89" s="103">
        <v>87</v>
      </c>
      <c r="C89" s="30" t="s">
        <v>77</v>
      </c>
      <c r="D89" s="92" t="s">
        <v>207</v>
      </c>
      <c r="E89" s="21">
        <v>50.02285714285715</v>
      </c>
    </row>
    <row r="90" spans="1:5" ht="12.75">
      <c r="A90" s="120"/>
      <c r="B90" s="103">
        <v>88</v>
      </c>
      <c r="C90" s="17" t="s">
        <v>101</v>
      </c>
      <c r="D90" s="96" t="s">
        <v>225</v>
      </c>
      <c r="E90" s="21">
        <v>49.58142857142857</v>
      </c>
    </row>
    <row r="91" spans="1:5" ht="12.75">
      <c r="A91" s="120"/>
      <c r="B91" s="103">
        <v>89</v>
      </c>
      <c r="C91" s="17" t="s">
        <v>85</v>
      </c>
      <c r="D91" s="9" t="s">
        <v>86</v>
      </c>
      <c r="E91" s="21">
        <v>49.48285714285715</v>
      </c>
    </row>
    <row r="92" spans="1:5" ht="12.75">
      <c r="A92" s="120"/>
      <c r="B92" s="103">
        <v>90</v>
      </c>
      <c r="C92" s="17" t="s">
        <v>79</v>
      </c>
      <c r="D92" s="9" t="s">
        <v>269</v>
      </c>
      <c r="E92" s="21">
        <v>49.441428571428574</v>
      </c>
    </row>
    <row r="93" spans="1:5" ht="12.75">
      <c r="A93" s="120"/>
      <c r="B93" s="103">
        <v>91</v>
      </c>
      <c r="C93" s="17" t="s">
        <v>55</v>
      </c>
      <c r="D93" s="9" t="s">
        <v>261</v>
      </c>
      <c r="E93" s="21">
        <v>49.35714285714286</v>
      </c>
    </row>
    <row r="94" spans="1:5" ht="12.75">
      <c r="A94" s="120"/>
      <c r="B94" s="103">
        <v>92</v>
      </c>
      <c r="C94" s="17" t="s">
        <v>99</v>
      </c>
      <c r="D94" s="93" t="s">
        <v>252</v>
      </c>
      <c r="E94" s="21">
        <v>49.17857142857143</v>
      </c>
    </row>
    <row r="95" spans="1:5" ht="12.75">
      <c r="A95" s="120"/>
      <c r="B95" s="103">
        <v>93</v>
      </c>
      <c r="C95" s="17" t="s">
        <v>88</v>
      </c>
      <c r="D95" s="9" t="s">
        <v>284</v>
      </c>
      <c r="E95" s="21">
        <v>48.80428571428571</v>
      </c>
    </row>
    <row r="96" spans="1:5" ht="12.75">
      <c r="A96" s="120"/>
      <c r="B96" s="103">
        <v>94</v>
      </c>
      <c r="C96" s="30" t="s">
        <v>140</v>
      </c>
      <c r="D96" s="92" t="s">
        <v>246</v>
      </c>
      <c r="E96" s="21">
        <v>48.75714285714285</v>
      </c>
    </row>
    <row r="97" spans="1:5" ht="12.75">
      <c r="A97" s="120"/>
      <c r="B97" s="103">
        <v>95</v>
      </c>
      <c r="C97" s="17" t="s">
        <v>152</v>
      </c>
      <c r="D97" s="9" t="s">
        <v>187</v>
      </c>
      <c r="E97" s="21">
        <v>48.074285714285715</v>
      </c>
    </row>
    <row r="98" spans="1:5" ht="12.75">
      <c r="A98" s="120"/>
      <c r="B98" s="103">
        <v>96</v>
      </c>
      <c r="C98" s="5" t="s">
        <v>323</v>
      </c>
      <c r="D98" s="9" t="s">
        <v>317</v>
      </c>
      <c r="E98" s="21">
        <v>47.92</v>
      </c>
    </row>
    <row r="99" spans="1:5" ht="12.75">
      <c r="A99" s="120"/>
      <c r="B99" s="103">
        <v>97</v>
      </c>
      <c r="C99" s="17" t="s">
        <v>32</v>
      </c>
      <c r="D99" s="9" t="s">
        <v>283</v>
      </c>
      <c r="E99" s="21">
        <v>47.457142857142856</v>
      </c>
    </row>
    <row r="100" spans="1:5" ht="12.75">
      <c r="A100" s="120"/>
      <c r="B100" s="103">
        <v>98</v>
      </c>
      <c r="C100" s="30" t="s">
        <v>47</v>
      </c>
      <c r="D100" s="92" t="s">
        <v>339</v>
      </c>
      <c r="E100" s="21">
        <v>47.42285714285714</v>
      </c>
    </row>
    <row r="101" spans="1:5" ht="12.75">
      <c r="A101" s="120"/>
      <c r="B101" s="103">
        <v>99</v>
      </c>
      <c r="C101" s="17" t="s">
        <v>149</v>
      </c>
      <c r="D101" s="9" t="s">
        <v>291</v>
      </c>
      <c r="E101" s="21">
        <v>46.93714285714285</v>
      </c>
    </row>
    <row r="102" spans="1:5" ht="12.75">
      <c r="A102" s="120"/>
      <c r="B102" s="103">
        <v>100</v>
      </c>
      <c r="C102" s="17" t="s">
        <v>65</v>
      </c>
      <c r="D102" s="9" t="s">
        <v>245</v>
      </c>
      <c r="E102" s="21">
        <v>46.39</v>
      </c>
    </row>
    <row r="103" spans="1:5" ht="12.75">
      <c r="A103" s="120"/>
      <c r="B103" s="103">
        <v>101</v>
      </c>
      <c r="C103" s="17" t="s">
        <v>63</v>
      </c>
      <c r="D103" s="9" t="s">
        <v>202</v>
      </c>
      <c r="E103" s="21">
        <v>46.150000000000006</v>
      </c>
    </row>
    <row r="104" spans="1:5" ht="12.75">
      <c r="A104" s="120"/>
      <c r="B104" s="103">
        <v>102</v>
      </c>
      <c r="C104" s="30" t="s">
        <v>123</v>
      </c>
      <c r="D104" s="93" t="s">
        <v>243</v>
      </c>
      <c r="E104" s="21">
        <v>46.018571428571434</v>
      </c>
    </row>
    <row r="105" spans="1:5" s="3" customFormat="1" ht="12.75">
      <c r="A105" s="120"/>
      <c r="B105" s="103">
        <v>103</v>
      </c>
      <c r="C105" s="17" t="s">
        <v>30</v>
      </c>
      <c r="D105" s="9" t="s">
        <v>279</v>
      </c>
      <c r="E105" s="21">
        <v>45.91428571428572</v>
      </c>
    </row>
    <row r="106" spans="1:5" s="3" customFormat="1" ht="12.75">
      <c r="A106" s="120"/>
      <c r="B106" s="103">
        <v>104</v>
      </c>
      <c r="C106" s="17" t="s">
        <v>54</v>
      </c>
      <c r="D106" s="9" t="s">
        <v>244</v>
      </c>
      <c r="E106" s="21">
        <v>45.63428571428571</v>
      </c>
    </row>
    <row r="107" spans="1:5" s="3" customFormat="1" ht="12.75">
      <c r="A107" s="120"/>
      <c r="B107" s="103">
        <v>105</v>
      </c>
      <c r="C107" s="17" t="s">
        <v>58</v>
      </c>
      <c r="D107" s="9" t="s">
        <v>165</v>
      </c>
      <c r="E107" s="21">
        <v>45.529999999999994</v>
      </c>
    </row>
    <row r="108" spans="1:5" s="3" customFormat="1" ht="12.75">
      <c r="A108" s="120"/>
      <c r="B108" s="103">
        <v>106</v>
      </c>
      <c r="C108" s="17" t="s">
        <v>151</v>
      </c>
      <c r="D108" s="9" t="s">
        <v>226</v>
      </c>
      <c r="E108" s="21">
        <v>45.43857142857142</v>
      </c>
    </row>
    <row r="109" spans="1:5" s="3" customFormat="1" ht="12.75">
      <c r="A109" s="120"/>
      <c r="B109" s="103">
        <v>107</v>
      </c>
      <c r="C109" s="17" t="s">
        <v>115</v>
      </c>
      <c r="D109" s="9" t="s">
        <v>182</v>
      </c>
      <c r="E109" s="21">
        <v>44.90714285714285</v>
      </c>
    </row>
    <row r="110" spans="1:5" ht="12.75">
      <c r="A110" s="120"/>
      <c r="B110" s="103">
        <v>108</v>
      </c>
      <c r="C110" s="17" t="s">
        <v>148</v>
      </c>
      <c r="D110" s="9" t="s">
        <v>294</v>
      </c>
      <c r="E110" s="21">
        <v>44.80571428571429</v>
      </c>
    </row>
    <row r="111" spans="1:5" ht="12.75">
      <c r="A111" s="120"/>
      <c r="B111" s="103">
        <v>109</v>
      </c>
      <c r="C111" s="17" t="s">
        <v>219</v>
      </c>
      <c r="D111" s="96" t="s">
        <v>220</v>
      </c>
      <c r="E111" s="21">
        <v>44.76714285714285</v>
      </c>
    </row>
    <row r="112" spans="1:5" ht="12.75">
      <c r="A112" s="120"/>
      <c r="B112" s="103">
        <v>110</v>
      </c>
      <c r="C112" s="17" t="s">
        <v>166</v>
      </c>
      <c r="D112" s="9" t="s">
        <v>167</v>
      </c>
      <c r="E112" s="21">
        <v>44.44428571428572</v>
      </c>
    </row>
    <row r="113" spans="1:5" ht="12.75">
      <c r="A113" s="120"/>
      <c r="B113" s="103">
        <v>111</v>
      </c>
      <c r="C113" s="17" t="s">
        <v>59</v>
      </c>
      <c r="D113" s="9" t="s">
        <v>173</v>
      </c>
      <c r="E113" s="21">
        <v>44.39571428571429</v>
      </c>
    </row>
    <row r="114" spans="1:5" ht="12.75">
      <c r="A114" s="120"/>
      <c r="B114" s="103">
        <v>112</v>
      </c>
      <c r="C114" s="17" t="s">
        <v>247</v>
      </c>
      <c r="D114" s="9" t="s">
        <v>248</v>
      </c>
      <c r="E114" s="21">
        <v>43.52285714285714</v>
      </c>
    </row>
    <row r="115" spans="1:5" ht="12.75">
      <c r="A115" s="120"/>
      <c r="B115" s="103">
        <v>113</v>
      </c>
      <c r="C115" s="17" t="s">
        <v>109</v>
      </c>
      <c r="D115" s="9" t="s">
        <v>204</v>
      </c>
      <c r="E115" s="21">
        <v>43.35142857142857</v>
      </c>
    </row>
    <row r="116" spans="1:5" ht="13.5" thickBot="1">
      <c r="A116" s="121"/>
      <c r="B116" s="103">
        <v>114</v>
      </c>
      <c r="C116" s="17" t="s">
        <v>112</v>
      </c>
      <c r="D116" s="9" t="s">
        <v>168</v>
      </c>
      <c r="E116" s="21">
        <v>43.32714285714286</v>
      </c>
    </row>
    <row r="117" spans="1:5" ht="12.75">
      <c r="A117" s="122" t="s">
        <v>337</v>
      </c>
      <c r="B117" s="102">
        <v>115</v>
      </c>
      <c r="C117" s="30" t="s">
        <v>67</v>
      </c>
      <c r="D117" s="92" t="s">
        <v>188</v>
      </c>
      <c r="E117" s="21">
        <v>43.239999999999995</v>
      </c>
    </row>
    <row r="118" spans="1:5" ht="12.75">
      <c r="A118" s="123"/>
      <c r="B118" s="102">
        <v>116</v>
      </c>
      <c r="C118" s="17" t="s">
        <v>40</v>
      </c>
      <c r="D118" s="9" t="s">
        <v>192</v>
      </c>
      <c r="E118" s="21">
        <v>43.00714285714286</v>
      </c>
    </row>
    <row r="119" spans="1:5" ht="12.75">
      <c r="A119" s="123"/>
      <c r="B119" s="102">
        <v>117</v>
      </c>
      <c r="C119" s="17" t="s">
        <v>154</v>
      </c>
      <c r="D119" s="9" t="s">
        <v>275</v>
      </c>
      <c r="E119" s="21">
        <v>42.91142857142857</v>
      </c>
    </row>
    <row r="120" spans="1:5" ht="12.75">
      <c r="A120" s="123"/>
      <c r="B120" s="102">
        <v>118</v>
      </c>
      <c r="C120" s="17" t="s">
        <v>130</v>
      </c>
      <c r="D120" s="9" t="s">
        <v>278</v>
      </c>
      <c r="E120" s="21">
        <v>42.61142857142857</v>
      </c>
    </row>
    <row r="121" spans="1:5" ht="12.75">
      <c r="A121" s="123"/>
      <c r="B121" s="102">
        <v>119</v>
      </c>
      <c r="C121" s="17" t="s">
        <v>42</v>
      </c>
      <c r="D121" s="97" t="s">
        <v>197</v>
      </c>
      <c r="E121" s="21">
        <v>41.68</v>
      </c>
    </row>
    <row r="122" spans="1:5" ht="12.75">
      <c r="A122" s="123"/>
      <c r="B122" s="102">
        <v>120</v>
      </c>
      <c r="C122" s="17" t="s">
        <v>276</v>
      </c>
      <c r="D122" s="9" t="s">
        <v>277</v>
      </c>
      <c r="E122" s="21">
        <v>41.60857142857143</v>
      </c>
    </row>
    <row r="123" spans="1:5" ht="12.75">
      <c r="A123" s="123"/>
      <c r="B123" s="102">
        <v>121</v>
      </c>
      <c r="C123" s="17" t="s">
        <v>96</v>
      </c>
      <c r="D123" s="96" t="s">
        <v>319</v>
      </c>
      <c r="E123" s="21">
        <v>41.41285714285714</v>
      </c>
    </row>
    <row r="124" spans="1:5" ht="12.75">
      <c r="A124" s="123"/>
      <c r="B124" s="102">
        <v>122</v>
      </c>
      <c r="C124" s="17" t="s">
        <v>52</v>
      </c>
      <c r="D124" s="96" t="s">
        <v>203</v>
      </c>
      <c r="E124" s="21">
        <v>41.00142857142857</v>
      </c>
    </row>
    <row r="125" spans="1:5" ht="12.75">
      <c r="A125" s="123"/>
      <c r="B125" s="102">
        <v>123</v>
      </c>
      <c r="C125" s="17" t="s">
        <v>106</v>
      </c>
      <c r="D125" s="9" t="s">
        <v>304</v>
      </c>
      <c r="E125" s="21">
        <v>39.85142857142857</v>
      </c>
    </row>
    <row r="126" spans="1:5" ht="12.75">
      <c r="A126" s="123"/>
      <c r="B126" s="102">
        <v>124</v>
      </c>
      <c r="C126" s="17" t="s">
        <v>134</v>
      </c>
      <c r="D126" s="9" t="s">
        <v>250</v>
      </c>
      <c r="E126" s="21">
        <v>38.41571428571429</v>
      </c>
    </row>
    <row r="127" spans="1:5" ht="12.75">
      <c r="A127" s="123"/>
      <c r="B127" s="102">
        <v>125</v>
      </c>
      <c r="C127" s="17" t="s">
        <v>60</v>
      </c>
      <c r="D127" s="9" t="s">
        <v>322</v>
      </c>
      <c r="E127" s="21">
        <v>38.065714285714286</v>
      </c>
    </row>
    <row r="128" spans="1:5" ht="12.75">
      <c r="A128" s="123"/>
      <c r="B128" s="102">
        <v>126</v>
      </c>
      <c r="C128" s="17" t="s">
        <v>82</v>
      </c>
      <c r="D128" s="9" t="s">
        <v>307</v>
      </c>
      <c r="E128" s="21">
        <v>37.99285714285714</v>
      </c>
    </row>
    <row r="129" spans="1:5" ht="12.75">
      <c r="A129" s="123"/>
      <c r="B129" s="102">
        <v>127</v>
      </c>
      <c r="C129" s="17" t="s">
        <v>46</v>
      </c>
      <c r="D129" s="9" t="s">
        <v>251</v>
      </c>
      <c r="E129" s="21">
        <v>37.519999999999996</v>
      </c>
    </row>
    <row r="130" spans="1:5" ht="12.75">
      <c r="A130" s="123"/>
      <c r="B130" s="102">
        <v>128</v>
      </c>
      <c r="C130" s="17" t="s">
        <v>92</v>
      </c>
      <c r="D130" s="9" t="s">
        <v>176</v>
      </c>
      <c r="E130" s="21">
        <v>37.182857142857145</v>
      </c>
    </row>
    <row r="131" spans="1:5" ht="12.75">
      <c r="A131" s="123"/>
      <c r="B131" s="102">
        <v>129</v>
      </c>
      <c r="C131" s="17" t="s">
        <v>105</v>
      </c>
      <c r="D131" s="9" t="s">
        <v>274</v>
      </c>
      <c r="E131" s="21">
        <v>35.78285714285714</v>
      </c>
    </row>
    <row r="132" spans="1:5" ht="12.75">
      <c r="A132" s="123"/>
      <c r="B132" s="102">
        <v>130</v>
      </c>
      <c r="C132" s="17" t="s">
        <v>146</v>
      </c>
      <c r="D132" s="9" t="s">
        <v>196</v>
      </c>
      <c r="E132" s="21">
        <v>35.677142857142854</v>
      </c>
    </row>
    <row r="133" spans="1:5" ht="12.75">
      <c r="A133" s="123"/>
      <c r="B133" s="102">
        <v>131</v>
      </c>
      <c r="C133" s="17" t="s">
        <v>255</v>
      </c>
      <c r="D133" s="9" t="s">
        <v>256</v>
      </c>
      <c r="E133" s="21">
        <v>34.40714285714286</v>
      </c>
    </row>
    <row r="134" spans="1:5" ht="12.75">
      <c r="A134" s="123"/>
      <c r="B134" s="102">
        <v>132</v>
      </c>
      <c r="C134" s="17" t="s">
        <v>302</v>
      </c>
      <c r="D134" s="9" t="s">
        <v>303</v>
      </c>
      <c r="E134" s="21">
        <v>33.927142857142854</v>
      </c>
    </row>
    <row r="135" spans="1:5" ht="12.75">
      <c r="A135" s="123"/>
      <c r="B135" s="102">
        <v>133</v>
      </c>
      <c r="C135" s="17" t="s">
        <v>305</v>
      </c>
      <c r="D135" s="9" t="s">
        <v>306</v>
      </c>
      <c r="E135" s="21">
        <v>33.20142857142857</v>
      </c>
    </row>
    <row r="136" spans="1:5" ht="12.75">
      <c r="A136" s="123"/>
      <c r="B136" s="102">
        <v>134</v>
      </c>
      <c r="C136" s="17" t="s">
        <v>125</v>
      </c>
      <c r="D136" s="9" t="s">
        <v>228</v>
      </c>
      <c r="E136" s="21">
        <v>31.845714285714287</v>
      </c>
    </row>
    <row r="137" spans="1:5" ht="12.75">
      <c r="A137" s="123"/>
      <c r="B137" s="102">
        <v>135</v>
      </c>
      <c r="C137" s="17" t="s">
        <v>122</v>
      </c>
      <c r="D137" s="9" t="s">
        <v>257</v>
      </c>
      <c r="E137" s="21">
        <v>31.807142857142857</v>
      </c>
    </row>
    <row r="138" spans="1:6" s="91" customFormat="1" ht="12.75">
      <c r="A138" s="123"/>
      <c r="B138" s="102">
        <v>136</v>
      </c>
      <c r="C138" s="17" t="s">
        <v>74</v>
      </c>
      <c r="D138" s="9" t="s">
        <v>249</v>
      </c>
      <c r="E138" s="21">
        <v>27.462857142857143</v>
      </c>
      <c r="F138" s="1"/>
    </row>
    <row r="139" spans="1:6" ht="12.75">
      <c r="A139" s="123"/>
      <c r="B139" s="102">
        <v>137</v>
      </c>
      <c r="C139" s="89" t="s">
        <v>61</v>
      </c>
      <c r="D139" s="90" t="s">
        <v>318</v>
      </c>
      <c r="E139" s="98">
        <v>0</v>
      </c>
      <c r="F139" s="125" t="s">
        <v>338</v>
      </c>
    </row>
    <row r="140" spans="1:6" ht="12.75">
      <c r="A140" s="123"/>
      <c r="B140" s="102">
        <v>138</v>
      </c>
      <c r="C140" s="89" t="s">
        <v>98</v>
      </c>
      <c r="D140" s="90" t="s">
        <v>184</v>
      </c>
      <c r="E140" s="98">
        <v>0</v>
      </c>
      <c r="F140" s="126"/>
    </row>
    <row r="141" spans="1:6" ht="12.75">
      <c r="A141" s="123"/>
      <c r="B141" s="102">
        <v>139</v>
      </c>
      <c r="C141" s="89" t="s">
        <v>57</v>
      </c>
      <c r="D141" s="90" t="s">
        <v>180</v>
      </c>
      <c r="E141" s="98">
        <v>0</v>
      </c>
      <c r="F141" s="126"/>
    </row>
    <row r="142" spans="1:6" ht="12.75">
      <c r="A142" s="123"/>
      <c r="B142" s="102">
        <v>140</v>
      </c>
      <c r="C142" s="89" t="s">
        <v>185</v>
      </c>
      <c r="D142" s="95" t="s">
        <v>186</v>
      </c>
      <c r="E142" s="98">
        <v>0</v>
      </c>
      <c r="F142" s="126"/>
    </row>
    <row r="143" spans="1:6" ht="12.75">
      <c r="A143" s="123"/>
      <c r="B143" s="102">
        <v>141</v>
      </c>
      <c r="C143" s="89" t="s">
        <v>327</v>
      </c>
      <c r="D143" s="90" t="s">
        <v>326</v>
      </c>
      <c r="E143" s="98">
        <v>0</v>
      </c>
      <c r="F143" s="126"/>
    </row>
    <row r="144" spans="1:6" ht="13.5" thickBot="1">
      <c r="A144" s="124"/>
      <c r="B144" s="102">
        <v>142</v>
      </c>
      <c r="C144" s="89" t="s">
        <v>72</v>
      </c>
      <c r="D144" s="90" t="s">
        <v>290</v>
      </c>
      <c r="E144" s="98">
        <v>0</v>
      </c>
      <c r="F144" s="127"/>
    </row>
    <row r="145" ht="13.5" thickBot="1"/>
    <row r="146" spans="1:6" ht="152.25" customHeight="1" thickBot="1">
      <c r="A146" s="133" t="s">
        <v>341</v>
      </c>
      <c r="B146" s="134"/>
      <c r="C146" s="134"/>
      <c r="D146" s="134"/>
      <c r="E146" s="134"/>
      <c r="F146" s="135"/>
    </row>
    <row r="147" spans="1:6" ht="12.75">
      <c r="A147" s="115"/>
      <c r="B147" s="115"/>
      <c r="C147" s="115"/>
      <c r="D147" s="115"/>
      <c r="E147" s="115"/>
      <c r="F147" s="115"/>
    </row>
    <row r="148" spans="1:7" ht="12.75">
      <c r="A148" s="115"/>
      <c r="B148" s="115"/>
      <c r="C148" s="115"/>
      <c r="D148" s="115"/>
      <c r="E148" s="115"/>
      <c r="F148" s="115"/>
      <c r="G148" s="3"/>
    </row>
    <row r="149" spans="1:6" ht="12.75">
      <c r="A149" s="115"/>
      <c r="B149" s="115"/>
      <c r="C149" s="115"/>
      <c r="D149" s="115"/>
      <c r="E149" s="115"/>
      <c r="F149" s="115"/>
    </row>
    <row r="150" spans="1:6" ht="12.75">
      <c r="A150" s="115"/>
      <c r="B150" s="115"/>
      <c r="C150" s="115"/>
      <c r="D150" s="115"/>
      <c r="E150" s="115"/>
      <c r="F150" s="115"/>
    </row>
    <row r="151" spans="1:6" ht="12.75">
      <c r="A151" s="115"/>
      <c r="B151" s="115"/>
      <c r="C151" s="115"/>
      <c r="D151" s="115"/>
      <c r="E151" s="115"/>
      <c r="F151" s="115"/>
    </row>
    <row r="152" spans="1:6" ht="12.75">
      <c r="A152" s="115"/>
      <c r="B152" s="115"/>
      <c r="C152" s="115"/>
      <c r="D152" s="115"/>
      <c r="E152" s="115"/>
      <c r="F152" s="115"/>
    </row>
    <row r="153" spans="1:6" ht="12.75">
      <c r="A153" s="115"/>
      <c r="B153" s="115"/>
      <c r="C153" s="115"/>
      <c r="D153" s="115"/>
      <c r="E153" s="115"/>
      <c r="F153" s="115"/>
    </row>
    <row r="154" spans="1:6" ht="12.75">
      <c r="A154" s="115"/>
      <c r="B154" s="115"/>
      <c r="C154" s="115"/>
      <c r="D154" s="115"/>
      <c r="E154" s="115"/>
      <c r="F154" s="115"/>
    </row>
    <row r="155" spans="1:6" ht="12.75">
      <c r="A155" s="115"/>
      <c r="B155" s="115"/>
      <c r="C155" s="115"/>
      <c r="D155" s="115"/>
      <c r="E155" s="115"/>
      <c r="F155" s="115"/>
    </row>
  </sheetData>
  <sheetProtection/>
  <mergeCells count="5">
    <mergeCell ref="A3:A30"/>
    <mergeCell ref="A31:A116"/>
    <mergeCell ref="A117:A144"/>
    <mergeCell ref="F139:F144"/>
    <mergeCell ref="A146:F146"/>
  </mergeCells>
  <printOptions horizontalCentered="1"/>
  <pageMargins left="0.15748031496062992" right="0.15748031496062992" top="0.2755905511811024" bottom="0.31496062992125984" header="0.15748031496062992" footer="0.1968503937007874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7"/>
  <sheetViews>
    <sheetView zoomScalePageLayoutView="0" workbookViewId="0" topLeftCell="K1">
      <selection activeCell="AX5" sqref="AX5"/>
    </sheetView>
  </sheetViews>
  <sheetFormatPr defaultColWidth="9.140625" defaultRowHeight="12.75"/>
  <cols>
    <col min="2" max="2" width="10.57421875" style="0" bestFit="1" customWidth="1"/>
    <col min="6" max="6" width="8.140625" style="0" customWidth="1"/>
    <col min="7" max="7" width="6.7109375" style="0" customWidth="1"/>
    <col min="8" max="8" width="5.28125" style="0" customWidth="1"/>
    <col min="9" max="9" width="4.7109375" style="0" customWidth="1"/>
    <col min="10" max="10" width="5.7109375" style="0" customWidth="1"/>
    <col min="11" max="11" width="5.28125" style="0" customWidth="1"/>
    <col min="12" max="12" width="5.57421875" style="0" customWidth="1"/>
    <col min="13" max="13" width="4.8515625" style="0" customWidth="1"/>
    <col min="14" max="14" width="4.140625" style="0" customWidth="1"/>
    <col min="15" max="16" width="5.00390625" style="0" customWidth="1"/>
    <col min="17" max="17" width="4.8515625" style="0" customWidth="1"/>
    <col min="18" max="18" width="5.00390625" style="0" customWidth="1"/>
    <col min="19" max="19" width="4.8515625" style="0" customWidth="1"/>
    <col min="20" max="20" width="4.57421875" style="0" customWidth="1"/>
    <col min="21" max="21" width="5.421875" style="0" customWidth="1"/>
    <col min="22" max="22" width="4.8515625" style="0" customWidth="1"/>
    <col min="23" max="23" width="4.7109375" style="0" customWidth="1"/>
    <col min="24" max="24" width="4.57421875" style="0" customWidth="1"/>
    <col min="25" max="25" width="5.140625" style="0" customWidth="1"/>
    <col min="26" max="26" width="4.8515625" style="0" customWidth="1"/>
    <col min="27" max="28" width="4.7109375" style="0" customWidth="1"/>
    <col min="29" max="29" width="4.57421875" style="0" customWidth="1"/>
    <col min="30" max="30" width="4.8515625" style="0" customWidth="1"/>
    <col min="31" max="31" width="7.00390625" style="0" customWidth="1"/>
    <col min="32" max="32" width="5.00390625" style="0" customWidth="1"/>
    <col min="33" max="33" width="5.421875" style="0" customWidth="1"/>
    <col min="34" max="34" width="5.57421875" style="0" customWidth="1"/>
    <col min="35" max="35" width="6.140625" style="0" customWidth="1"/>
    <col min="36" max="36" width="5.00390625" style="0" customWidth="1"/>
    <col min="37" max="37" width="7.28125" style="0" customWidth="1"/>
    <col min="38" max="38" width="5.57421875" style="0" customWidth="1"/>
    <col min="39" max="39" width="5.7109375" style="0" customWidth="1"/>
    <col min="40" max="40" width="5.421875" style="0" customWidth="1"/>
    <col min="41" max="41" width="5.00390625" style="0" customWidth="1"/>
    <col min="42" max="42" width="5.421875" style="0" customWidth="1"/>
    <col min="43" max="44" width="5.140625" style="0" customWidth="1"/>
    <col min="45" max="45" width="6.28125" style="0" customWidth="1"/>
    <col min="46" max="46" width="4.7109375" style="0" customWidth="1"/>
    <col min="47" max="47" width="5.57421875" style="0" customWidth="1"/>
    <col min="48" max="48" width="6.00390625" style="0" customWidth="1"/>
    <col min="49" max="49" width="6.8515625" style="0" customWidth="1"/>
    <col min="50" max="50" width="5.8515625" style="0" customWidth="1"/>
  </cols>
  <sheetData>
    <row r="1" spans="3:53" s="32" customFormat="1" ht="21" thickBot="1">
      <c r="C1" s="33" t="s">
        <v>36</v>
      </c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34"/>
      <c r="AS1" s="35"/>
      <c r="AT1" s="34"/>
      <c r="AU1" s="80"/>
      <c r="AV1" s="34"/>
      <c r="AW1" s="37"/>
      <c r="AX1" s="38" t="s">
        <v>39</v>
      </c>
      <c r="AY1" s="39"/>
      <c r="AZ1" s="40"/>
      <c r="BA1" s="36"/>
    </row>
    <row r="2" spans="3:53" s="32" customFormat="1" ht="12.75">
      <c r="C2" s="41" t="s">
        <v>313</v>
      </c>
      <c r="E2" s="42" t="s">
        <v>26</v>
      </c>
      <c r="F2" s="43"/>
      <c r="G2" s="44"/>
      <c r="H2" s="45"/>
      <c r="I2" s="46"/>
      <c r="J2" s="47"/>
      <c r="K2" s="48" t="s">
        <v>0</v>
      </c>
      <c r="L2" s="129" t="s">
        <v>27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1"/>
      <c r="AR2" s="49" t="s">
        <v>1</v>
      </c>
      <c r="AS2" s="50" t="s">
        <v>28</v>
      </c>
      <c r="AT2" s="51"/>
      <c r="AU2" s="81"/>
      <c r="AV2" s="52"/>
      <c r="AW2" s="53" t="s">
        <v>2</v>
      </c>
      <c r="AX2" s="54" t="s">
        <v>3</v>
      </c>
      <c r="AY2" s="55"/>
      <c r="AZ2" s="56" t="s">
        <v>4</v>
      </c>
      <c r="BA2" s="57"/>
    </row>
    <row r="3" spans="2:83" s="32" customFormat="1" ht="12.75">
      <c r="B3" s="58" t="s">
        <v>37</v>
      </c>
      <c r="C3" s="59" t="s">
        <v>23</v>
      </c>
      <c r="E3" s="60" t="s">
        <v>5</v>
      </c>
      <c r="F3" s="61"/>
      <c r="G3" s="62" t="s">
        <v>6</v>
      </c>
      <c r="H3" s="63"/>
      <c r="I3" s="64" t="s">
        <v>7</v>
      </c>
      <c r="J3" s="62"/>
      <c r="K3" s="65"/>
      <c r="L3" s="66" t="s">
        <v>8</v>
      </c>
      <c r="M3" s="67"/>
      <c r="N3" s="66" t="s">
        <v>9</v>
      </c>
      <c r="O3" s="68"/>
      <c r="P3" s="59" t="s">
        <v>10</v>
      </c>
      <c r="Q3" s="59"/>
      <c r="R3" s="69" t="s">
        <v>11</v>
      </c>
      <c r="S3" s="70"/>
      <c r="T3" s="59" t="s">
        <v>22</v>
      </c>
      <c r="U3" s="59"/>
      <c r="V3" s="69" t="s">
        <v>12</v>
      </c>
      <c r="W3" s="59"/>
      <c r="X3" s="59" t="s">
        <v>13</v>
      </c>
      <c r="Y3" s="59"/>
      <c r="Z3" s="59" t="s">
        <v>14</v>
      </c>
      <c r="AA3" s="70"/>
      <c r="AB3" s="59" t="s">
        <v>15</v>
      </c>
      <c r="AC3" s="59"/>
      <c r="AD3" s="59" t="s">
        <v>16</v>
      </c>
      <c r="AE3" s="59"/>
      <c r="AF3" s="69" t="s">
        <v>33</v>
      </c>
      <c r="AG3" s="59"/>
      <c r="AH3" s="59" t="s">
        <v>17</v>
      </c>
      <c r="AI3" s="59"/>
      <c r="AJ3" s="69" t="s">
        <v>18</v>
      </c>
      <c r="AK3" s="59"/>
      <c r="AL3" s="69" t="s">
        <v>19</v>
      </c>
      <c r="AM3" s="59"/>
      <c r="AN3" s="69" t="s">
        <v>20</v>
      </c>
      <c r="AO3" s="59"/>
      <c r="AP3" s="69" t="s">
        <v>21</v>
      </c>
      <c r="AQ3" s="59"/>
      <c r="AR3" s="71"/>
      <c r="AS3" s="132" t="s">
        <v>34</v>
      </c>
      <c r="AT3" s="132"/>
      <c r="AU3" s="132" t="s">
        <v>35</v>
      </c>
      <c r="AV3" s="132"/>
      <c r="AW3" s="72"/>
      <c r="AX3" s="68"/>
      <c r="AY3" s="68"/>
      <c r="AZ3" s="73"/>
      <c r="BA3" s="58" t="s">
        <v>38</v>
      </c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</row>
    <row r="4" spans="9:43" ht="12.75">
      <c r="I4" s="76"/>
      <c r="K4" s="76"/>
      <c r="M4" s="86"/>
      <c r="O4" s="86"/>
      <c r="Q4" s="86"/>
      <c r="S4" s="86"/>
      <c r="U4" s="86"/>
      <c r="W4" s="86"/>
      <c r="Y4" s="86"/>
      <c r="AA4" s="86"/>
      <c r="AC4" s="87"/>
      <c r="AE4" s="86"/>
      <c r="AG4" s="86"/>
      <c r="AI4" s="87"/>
      <c r="AK4" s="86"/>
      <c r="AM4" s="86"/>
      <c r="AO4" s="86"/>
      <c r="AQ4" s="86"/>
    </row>
    <row r="5" spans="1:83" s="1" customFormat="1" ht="15">
      <c r="A5" s="12">
        <v>7</v>
      </c>
      <c r="B5" s="17" t="s">
        <v>70</v>
      </c>
      <c r="C5" s="12" t="s">
        <v>164</v>
      </c>
      <c r="D5" s="13" t="s">
        <v>24</v>
      </c>
      <c r="E5" s="10">
        <v>1221</v>
      </c>
      <c r="F5" s="75">
        <f>IF((E5/100)&gt;=13,13,E5/100)</f>
        <v>12.21</v>
      </c>
      <c r="G5" s="15">
        <v>100</v>
      </c>
      <c r="H5" s="20">
        <f>G5/10</f>
        <v>10</v>
      </c>
      <c r="I5" s="16">
        <v>27</v>
      </c>
      <c r="J5" s="21">
        <f>I5/4</f>
        <v>6.75</v>
      </c>
      <c r="K5" s="22">
        <f>IF((F5+H5+J5)&gt;30,30,(F5+H5+J5))</f>
        <v>28.96</v>
      </c>
      <c r="L5" s="83">
        <v>2</v>
      </c>
      <c r="M5" s="19">
        <f>IF(L5&lt;2,0,IF(L5&lt;3,3,IF(L5&lt;4,6,IF(L5&lt;5,9,))))</f>
        <v>3</v>
      </c>
      <c r="N5" s="14">
        <v>0</v>
      </c>
      <c r="O5" s="19">
        <f>IF(N5&lt;2,0,IF(N5&lt;3,3,IF(N5&lt;4,6,IF(N5&lt;5,9,IF(N5&gt;4.5,12,)))))</f>
        <v>0</v>
      </c>
      <c r="P5" s="13">
        <v>0</v>
      </c>
      <c r="Q5" s="23">
        <f>IF(P5&lt;1,0,IF(P5&lt;5,8,))</f>
        <v>0</v>
      </c>
      <c r="R5" s="14">
        <v>0</v>
      </c>
      <c r="S5" s="23">
        <f>IF(R5&lt;1,0,IF(R5&lt;5,2))</f>
        <v>0</v>
      </c>
      <c r="T5" s="13">
        <v>0</v>
      </c>
      <c r="U5" s="9">
        <f>IF(T5&lt;1,0,IF(T5&lt;5,3))</f>
        <v>0</v>
      </c>
      <c r="V5" s="14">
        <v>0</v>
      </c>
      <c r="W5" s="19">
        <f>IF(V5&lt;1,0,IF(V5&lt;2,1,IF(V5&lt;3,2,IF(V5&lt;4,3,IF(V5&lt;5,4,IF(V5&lt;6,5,IF(V5&gt;5,6,)))))))</f>
        <v>0</v>
      </c>
      <c r="X5" s="13">
        <v>0</v>
      </c>
      <c r="Y5" s="23">
        <f>IF(X5&lt;1,0,IF(X5&lt;5,2))</f>
        <v>0</v>
      </c>
      <c r="Z5" s="85">
        <v>4</v>
      </c>
      <c r="AA5" s="23">
        <f>Z5</f>
        <v>4</v>
      </c>
      <c r="AB5" s="13">
        <v>0</v>
      </c>
      <c r="AC5" s="23">
        <f>IF(AB5&lt;1,0,IF(AB5&lt;2,8,IF(AB5&lt;10,8,)))</f>
        <v>0</v>
      </c>
      <c r="AD5" s="13">
        <v>0</v>
      </c>
      <c r="AE5" s="23">
        <f>IF(AD5&lt;1,0,IF(AD5&lt;2,8,IF(AD5&lt;10,8,)))</f>
        <v>0</v>
      </c>
      <c r="AF5" s="14">
        <v>0</v>
      </c>
      <c r="AG5" s="23">
        <f>IF(AF5&lt;1,0,IF(AF5&lt;100,3,))</f>
        <v>0</v>
      </c>
      <c r="AH5" s="84">
        <v>27</v>
      </c>
      <c r="AI5" s="24">
        <f>IF((AH5*0.2)&gt;10,10,AH5*0.2)</f>
        <v>5.4</v>
      </c>
      <c r="AJ5" s="14">
        <v>0</v>
      </c>
      <c r="AK5" s="23">
        <f>IF(AJ5&lt;1,0,IF(AJ5&lt;100,2,))</f>
        <v>0</v>
      </c>
      <c r="AL5" s="14">
        <v>0</v>
      </c>
      <c r="AM5" s="23">
        <f>IF(AL5&lt;1,0,IF(AL5&lt;100,2,))</f>
        <v>0</v>
      </c>
      <c r="AN5" s="14">
        <v>0</v>
      </c>
      <c r="AO5" s="23">
        <f>IF(AN5&lt;1,0,IF(AN5&lt;100,2,))</f>
        <v>0</v>
      </c>
      <c r="AP5" s="82">
        <v>1</v>
      </c>
      <c r="AQ5" s="23">
        <f>IF(AP5&lt;1,0,IF(AP5&lt;100,2,))</f>
        <v>2</v>
      </c>
      <c r="AR5" s="25">
        <f>IF((M5+O5+Q5+S5+U5+W5+Y5+AA5+AC5+AE5+AG5+AI5+AK5+AM5+AO5+AQ5)&gt;50,50,(M5+O5+Q5+S5+U5+W5+Y5+AA5+AC5+AE5+AG5+AI5+AK5+AM5+AO5+AQ5))</f>
        <v>14.4</v>
      </c>
      <c r="AS5" s="13">
        <v>1</v>
      </c>
      <c r="AT5" s="23">
        <f>IF(AS5&lt;2,0,IF(AS5&lt;3,3,IF(AS5&lt;4,5,IF(AS5&lt;5,6,IF(AS5&lt;20,7)))))</f>
        <v>0</v>
      </c>
      <c r="AU5" s="78">
        <v>176</v>
      </c>
      <c r="AV5" s="26">
        <f>IF(AU5&gt;280,10,((AU5/35)))</f>
        <v>5.0285714285714285</v>
      </c>
      <c r="AW5" s="25">
        <f>IF(AT5+AV5&gt;10,10,(AT5+AV5))</f>
        <v>5.0285714285714285</v>
      </c>
      <c r="AX5" s="79">
        <f>(M5&gt;0)+(O5&gt;0)+(Q5&gt;0)+(S5&gt;0)+(U5&gt;0)+(W5&gt;0)+(Y5&gt;0)+(AA5&gt;0)+(AC5&gt;0)+(AE5&gt;0)+(AG5&gt;0)+(AI5&gt;0)+(AK5&gt;0)+(AM5&gt;0)+(AO5&gt;0)+(AQ5&gt;0)</f>
        <v>4</v>
      </c>
      <c r="AY5" s="12">
        <f>IF(AX5&lt;1,0,IF(AX5&lt;2,0,IF(AX5&lt;3,0,IF(AX5&lt;4,4,IF(AX5&lt;5,6,IF(AX5&lt;6,8,IF(AX5&lt;20,10,)))))))</f>
        <v>6</v>
      </c>
      <c r="AZ5" s="77">
        <f>K5+AR5+AW5+AY5</f>
        <v>54.388571428571424</v>
      </c>
      <c r="BA5" s="11" t="s">
        <v>69</v>
      </c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</row>
    <row r="6" spans="13:50" ht="12.75">
      <c r="M6" s="88"/>
      <c r="AA6" s="88"/>
      <c r="AI6" s="88"/>
      <c r="AQ6" s="88"/>
      <c r="AX6" s="79">
        <f>(M6&gt;0)+(O6&gt;0)+(Q6&gt;0)+(S6&gt;0)+(U6&gt;0)+(W6&gt;0)+(Y6&gt;0)+(AA6&gt;0)+(AC6&gt;0)+(AE6&gt;0)+(AG6&gt;0)+(AL6&gt;0)+(AK6&gt;0)+(AM6&gt;0)+(AO6&gt;0)+(AQ6&gt;0)</f>
        <v>0</v>
      </c>
    </row>
    <row r="7" spans="13:50" ht="12.75">
      <c r="M7">
        <v>2</v>
      </c>
      <c r="O7">
        <v>7</v>
      </c>
      <c r="Q7">
        <v>9</v>
      </c>
      <c r="S7">
        <v>7</v>
      </c>
      <c r="U7">
        <v>9</v>
      </c>
      <c r="W7">
        <v>9</v>
      </c>
      <c r="AA7">
        <v>4</v>
      </c>
      <c r="AI7">
        <v>4</v>
      </c>
      <c r="AQ7">
        <v>3</v>
      </c>
      <c r="AX7" s="79">
        <f>(M7&gt;0)+(O7&gt;0)+(Q7&gt;0)+(S7&gt;0)+(U7&gt;0)+(W7&gt;0)+(Y7&gt;0)+(AA7&gt;0)+(AC7&gt;0)+(AE7&gt;0)+(AG7&gt;0)+(AL7&gt;0)+(AK7&gt;0)+(AM7&gt;0)+(AO7&gt;0)+(AQ7&gt;0)</f>
        <v>8</v>
      </c>
    </row>
  </sheetData>
  <sheetProtection/>
  <mergeCells count="4">
    <mergeCell ref="E1:AQ1"/>
    <mergeCell ref="L2:AQ2"/>
    <mergeCell ref="AS3:AT3"/>
    <mergeCell ref="AU3:AV3"/>
  </mergeCells>
  <hyperlinks>
    <hyperlink ref="BA5" r:id="rId1" display="pgee027001@istruzione.it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9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4.00390625" style="0" customWidth="1"/>
    <col min="2" max="2" width="12.421875" style="0" customWidth="1"/>
    <col min="3" max="3" width="65.00390625" style="0" customWidth="1"/>
    <col min="5" max="5" width="32.421875" style="0" customWidth="1"/>
    <col min="6" max="6" width="43.28125" style="0" customWidth="1"/>
    <col min="7" max="52" width="71.7109375" style="0" customWidth="1"/>
  </cols>
  <sheetData>
    <row r="1" spans="1:35" s="1" customFormat="1" ht="12.75">
      <c r="A1" s="12">
        <v>1</v>
      </c>
      <c r="B1" s="17" t="s">
        <v>127</v>
      </c>
      <c r="C1" s="12" t="s">
        <v>312</v>
      </c>
      <c r="D1" s="13" t="s">
        <v>24</v>
      </c>
      <c r="E1" s="28" t="s">
        <v>126</v>
      </c>
      <c r="F1" t="s">
        <v>316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1" customFormat="1" ht="12.75">
      <c r="A2" s="12">
        <v>2</v>
      </c>
      <c r="B2" s="17" t="s">
        <v>104</v>
      </c>
      <c r="C2" s="12" t="s">
        <v>214</v>
      </c>
      <c r="D2" s="13" t="s">
        <v>24</v>
      </c>
      <c r="E2" s="28" t="s">
        <v>103</v>
      </c>
      <c r="F2" t="s">
        <v>315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1" customFormat="1" ht="12.75">
      <c r="A3" s="12">
        <v>3</v>
      </c>
      <c r="B3" s="17" t="s">
        <v>138</v>
      </c>
      <c r="C3" s="12" t="s">
        <v>224</v>
      </c>
      <c r="D3" s="13" t="s">
        <v>24</v>
      </c>
      <c r="E3" s="28" t="s">
        <v>137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s="1" customFormat="1" ht="12.75">
      <c r="A4" s="12">
        <v>4</v>
      </c>
      <c r="B4" s="17" t="s">
        <v>247</v>
      </c>
      <c r="C4" s="12" t="s">
        <v>248</v>
      </c>
      <c r="D4" s="13" t="s">
        <v>24</v>
      </c>
      <c r="E4" s="28" t="s">
        <v>310</v>
      </c>
      <c r="F4" s="6" t="s">
        <v>315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s="1" customFormat="1" ht="12.75">
      <c r="A5" s="12">
        <v>5</v>
      </c>
      <c r="B5" s="17" t="s">
        <v>258</v>
      </c>
      <c r="C5" s="12" t="s">
        <v>259</v>
      </c>
      <c r="D5" s="13" t="s">
        <v>24</v>
      </c>
      <c r="E5" s="8" t="s">
        <v>143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1" customFormat="1" ht="12.75">
      <c r="A6" s="12">
        <v>6</v>
      </c>
      <c r="B6" s="27" t="s">
        <v>264</v>
      </c>
      <c r="C6" s="29" t="s">
        <v>265</v>
      </c>
      <c r="D6" s="31" t="s">
        <v>24</v>
      </c>
      <c r="E6" s="11" t="s">
        <v>76</v>
      </c>
      <c r="F6" t="s">
        <v>315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s="1" customFormat="1" ht="12.75">
      <c r="A7" s="12">
        <v>7</v>
      </c>
      <c r="B7" s="17" t="s">
        <v>79</v>
      </c>
      <c r="C7" s="12" t="s">
        <v>269</v>
      </c>
      <c r="D7" s="13" t="s">
        <v>24</v>
      </c>
      <c r="E7" s="11" t="s">
        <v>78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s="1" customFormat="1" ht="12.75">
      <c r="A8" s="12">
        <v>8</v>
      </c>
      <c r="B8" s="17" t="s">
        <v>148</v>
      </c>
      <c r="C8" s="12" t="s">
        <v>294</v>
      </c>
      <c r="D8" s="13" t="s">
        <v>25</v>
      </c>
      <c r="E8" s="8" t="s">
        <v>147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s="1" customFormat="1" ht="12.75">
      <c r="A9" s="12">
        <v>9</v>
      </c>
      <c r="B9" s="17" t="s">
        <v>132</v>
      </c>
      <c r="C9" s="12" t="s">
        <v>296</v>
      </c>
      <c r="D9" s="13" t="s">
        <v>25</v>
      </c>
      <c r="E9" s="18" t="s">
        <v>131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</sheetData>
  <sheetProtection/>
  <hyperlinks>
    <hyperlink ref="E6" r:id="rId1" display="pgtd11000q@istruzione.it"/>
    <hyperlink ref="E7" r:id="rId2" display="PGTF040001@istruzione.it"/>
    <hyperlink ref="E2" r:id="rId3" display="pgee00600x@istruzione.it"/>
    <hyperlink ref="E1" r:id="rId4" display="pgee01000g@istruzione.it"/>
    <hyperlink ref="E9" r:id="rId5" display="tris00600n@istruzione.it"/>
    <hyperlink ref="E3" r:id="rId6" display="pgic86500n@istruzione.it"/>
    <hyperlink ref="E5" r:id="rId7" display="pgrh01000r@istruzione.it"/>
    <hyperlink ref="E8" r:id="rId8" display="tris00100e@istruzione.it"/>
    <hyperlink ref="E4" r:id="rId9" display="PGPC01000X@istruzione.it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2014-12-05T10:25:44Z</cp:lastPrinted>
  <dcterms:created xsi:type="dcterms:W3CDTF">2009-05-08T07:41:33Z</dcterms:created>
  <dcterms:modified xsi:type="dcterms:W3CDTF">2015-06-03T16:34:27Z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